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3"/>
  </bookViews>
  <sheets>
    <sheet name="First Set Results" sheetId="4" r:id="rId1"/>
    <sheet name="Second Set Result" sheetId="1" r:id="rId2"/>
    <sheet name="Catalog Analysis (Second Set)" sheetId="2" r:id="rId3"/>
    <sheet name="Email Analysis (Second Set)" sheetId="3" r:id="rId4"/>
  </sheets>
  <calcPr calcId="145621"/>
</workbook>
</file>

<file path=xl/calcChain.xml><?xml version="1.0" encoding="utf-8"?>
<calcChain xmlns="http://schemas.openxmlformats.org/spreadsheetml/2006/main">
  <c r="I5" i="3" l="1"/>
  <c r="I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2" i="3"/>
  <c r="I5" i="2" l="1"/>
  <c r="I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2" i="2"/>
  <c r="A88" i="3" l="1"/>
  <c r="B88" i="3"/>
  <c r="C88" i="3"/>
  <c r="D88" i="3"/>
  <c r="F88" i="3" s="1"/>
  <c r="E88" i="3"/>
  <c r="A36" i="3"/>
  <c r="B36" i="3"/>
  <c r="C36" i="3"/>
  <c r="D36" i="3"/>
  <c r="F36" i="3" s="1"/>
  <c r="K36" i="3" s="1"/>
  <c r="E36" i="3"/>
  <c r="A22" i="3"/>
  <c r="B22" i="3"/>
  <c r="C22" i="3"/>
  <c r="D22" i="3"/>
  <c r="F22" i="3" s="1"/>
  <c r="E22" i="3"/>
  <c r="A49" i="3"/>
  <c r="B49" i="3"/>
  <c r="C49" i="3"/>
  <c r="D49" i="3"/>
  <c r="F49" i="3" s="1"/>
  <c r="E49" i="3"/>
  <c r="A50" i="3"/>
  <c r="B50" i="3"/>
  <c r="C50" i="3"/>
  <c r="D50" i="3"/>
  <c r="F50" i="3" s="1"/>
  <c r="E50" i="3"/>
  <c r="A75" i="3"/>
  <c r="B75" i="3"/>
  <c r="C75" i="3"/>
  <c r="D75" i="3"/>
  <c r="F75" i="3" s="1"/>
  <c r="E75" i="3"/>
  <c r="A46" i="3"/>
  <c r="B46" i="3"/>
  <c r="C46" i="3"/>
  <c r="D46" i="3"/>
  <c r="F46" i="3" s="1"/>
  <c r="E46" i="3"/>
  <c r="A72" i="3"/>
  <c r="B72" i="3"/>
  <c r="C72" i="3"/>
  <c r="D72" i="3"/>
  <c r="F72" i="3" s="1"/>
  <c r="E72" i="3"/>
  <c r="A42" i="3"/>
  <c r="B42" i="3"/>
  <c r="C42" i="3"/>
  <c r="D42" i="3"/>
  <c r="F42" i="3" s="1"/>
  <c r="E42" i="3"/>
  <c r="A63" i="3"/>
  <c r="B63" i="3"/>
  <c r="C63" i="3"/>
  <c r="D63" i="3"/>
  <c r="F63" i="3" s="1"/>
  <c r="E63" i="3"/>
  <c r="A57" i="3"/>
  <c r="B57" i="3"/>
  <c r="C57" i="3"/>
  <c r="D57" i="3"/>
  <c r="F57" i="3" s="1"/>
  <c r="E57" i="3"/>
  <c r="A65" i="3"/>
  <c r="B65" i="3"/>
  <c r="C65" i="3"/>
  <c r="D65" i="3"/>
  <c r="F65" i="3" s="1"/>
  <c r="E65" i="3"/>
  <c r="A44" i="3"/>
  <c r="B44" i="3"/>
  <c r="C44" i="3"/>
  <c r="D44" i="3"/>
  <c r="F44" i="3" s="1"/>
  <c r="E44" i="3"/>
  <c r="A38" i="3"/>
  <c r="B38" i="3"/>
  <c r="C38" i="3"/>
  <c r="D38" i="3"/>
  <c r="F38" i="3" s="1"/>
  <c r="E38" i="3"/>
  <c r="A54" i="3"/>
  <c r="B54" i="3"/>
  <c r="C54" i="3"/>
  <c r="D54" i="3"/>
  <c r="F54" i="3" s="1"/>
  <c r="E54" i="3"/>
  <c r="A83" i="3"/>
  <c r="B83" i="3"/>
  <c r="C83" i="3"/>
  <c r="D83" i="3"/>
  <c r="F83" i="3" s="1"/>
  <c r="E83" i="3"/>
  <c r="A29" i="3"/>
  <c r="B29" i="3"/>
  <c r="C29" i="3"/>
  <c r="D29" i="3"/>
  <c r="F29" i="3" s="1"/>
  <c r="E29" i="3"/>
  <c r="A30" i="3"/>
  <c r="B30" i="3"/>
  <c r="C30" i="3"/>
  <c r="D30" i="3"/>
  <c r="F30" i="3" s="1"/>
  <c r="E30" i="3"/>
  <c r="A32" i="3"/>
  <c r="B32" i="3"/>
  <c r="C32" i="3"/>
  <c r="D32" i="3"/>
  <c r="F32" i="3" s="1"/>
  <c r="E32" i="3"/>
  <c r="A67" i="3"/>
  <c r="B67" i="3"/>
  <c r="C67" i="3"/>
  <c r="D67" i="3"/>
  <c r="F67" i="3" s="1"/>
  <c r="E67" i="3"/>
  <c r="A28" i="3"/>
  <c r="B28" i="3"/>
  <c r="C28" i="3"/>
  <c r="D28" i="3"/>
  <c r="F28" i="3" s="1"/>
  <c r="E28" i="3"/>
  <c r="A73" i="3"/>
  <c r="B73" i="3"/>
  <c r="C73" i="3"/>
  <c r="D73" i="3"/>
  <c r="F73" i="3" s="1"/>
  <c r="E73" i="3"/>
  <c r="A56" i="3"/>
  <c r="B56" i="3"/>
  <c r="C56" i="3"/>
  <c r="D56" i="3"/>
  <c r="F56" i="3" s="1"/>
  <c r="E56" i="3"/>
  <c r="A31" i="3"/>
  <c r="B31" i="3"/>
  <c r="C31" i="3"/>
  <c r="D31" i="3"/>
  <c r="F31" i="3" s="1"/>
  <c r="E31" i="3"/>
  <c r="A74" i="3"/>
  <c r="B74" i="3"/>
  <c r="C74" i="3"/>
  <c r="D74" i="3"/>
  <c r="F74" i="3" s="1"/>
  <c r="E74" i="3"/>
  <c r="A105" i="3"/>
  <c r="B105" i="3"/>
  <c r="C105" i="3"/>
  <c r="D105" i="3"/>
  <c r="F105" i="3" s="1"/>
  <c r="E105" i="3"/>
  <c r="A59" i="3"/>
  <c r="B59" i="3"/>
  <c r="C59" i="3"/>
  <c r="D59" i="3"/>
  <c r="F59" i="3" s="1"/>
  <c r="E59" i="3"/>
  <c r="A115" i="3"/>
  <c r="B115" i="3"/>
  <c r="C115" i="3"/>
  <c r="D115" i="3"/>
  <c r="F115" i="3" s="1"/>
  <c r="E115" i="3"/>
  <c r="A3" i="3"/>
  <c r="B3" i="3"/>
  <c r="C3" i="3"/>
  <c r="D3" i="3"/>
  <c r="F3" i="3" s="1"/>
  <c r="E3" i="3"/>
  <c r="A111" i="3"/>
  <c r="B111" i="3"/>
  <c r="C111" i="3"/>
  <c r="D111" i="3"/>
  <c r="F111" i="3" s="1"/>
  <c r="E111" i="3"/>
  <c r="A70" i="3"/>
  <c r="B70" i="3"/>
  <c r="C70" i="3"/>
  <c r="D70" i="3"/>
  <c r="F70" i="3" s="1"/>
  <c r="E70" i="3"/>
  <c r="A51" i="3"/>
  <c r="B51" i="3"/>
  <c r="C51" i="3"/>
  <c r="D51" i="3"/>
  <c r="F51" i="3" s="1"/>
  <c r="E51" i="3"/>
  <c r="A60" i="3"/>
  <c r="B60" i="3"/>
  <c r="C60" i="3"/>
  <c r="D60" i="3"/>
  <c r="F60" i="3" s="1"/>
  <c r="E60" i="3"/>
  <c r="A35" i="3"/>
  <c r="B35" i="3"/>
  <c r="C35" i="3"/>
  <c r="D35" i="3"/>
  <c r="F35" i="3" s="1"/>
  <c r="K35" i="3" s="1"/>
  <c r="E35" i="3"/>
  <c r="A122" i="3"/>
  <c r="B122" i="3"/>
  <c r="C122" i="3"/>
  <c r="D122" i="3"/>
  <c r="F122" i="3" s="1"/>
  <c r="E122" i="3"/>
  <c r="A27" i="3"/>
  <c r="B27" i="3"/>
  <c r="C27" i="3"/>
  <c r="D27" i="3"/>
  <c r="F27" i="3" s="1"/>
  <c r="E27" i="3"/>
  <c r="A84" i="3"/>
  <c r="B84" i="3"/>
  <c r="C84" i="3"/>
  <c r="D84" i="3"/>
  <c r="F84" i="3" s="1"/>
  <c r="E84" i="3"/>
  <c r="A104" i="3"/>
  <c r="B104" i="3"/>
  <c r="C104" i="3"/>
  <c r="D104" i="3"/>
  <c r="F104" i="3" s="1"/>
  <c r="E104" i="3"/>
  <c r="A53" i="3"/>
  <c r="B53" i="3"/>
  <c r="C53" i="3"/>
  <c r="D53" i="3"/>
  <c r="F53" i="3" s="1"/>
  <c r="E53" i="3"/>
  <c r="A90" i="3"/>
  <c r="B90" i="3"/>
  <c r="C90" i="3"/>
  <c r="D90" i="3"/>
  <c r="F90" i="3" s="1"/>
  <c r="E90" i="3"/>
  <c r="A99" i="3"/>
  <c r="B99" i="3"/>
  <c r="C99" i="3"/>
  <c r="D99" i="3"/>
  <c r="F99" i="3" s="1"/>
  <c r="E99" i="3"/>
  <c r="A14" i="3"/>
  <c r="B14" i="3"/>
  <c r="C14" i="3"/>
  <c r="D14" i="3"/>
  <c r="F14" i="3" s="1"/>
  <c r="E14" i="3"/>
  <c r="A55" i="3"/>
  <c r="B55" i="3"/>
  <c r="C55" i="3"/>
  <c r="D55" i="3"/>
  <c r="F55" i="3" s="1"/>
  <c r="E55" i="3"/>
  <c r="A77" i="3"/>
  <c r="B77" i="3"/>
  <c r="C77" i="3"/>
  <c r="D77" i="3"/>
  <c r="F77" i="3" s="1"/>
  <c r="E77" i="3"/>
  <c r="A91" i="3"/>
  <c r="B91" i="3"/>
  <c r="C91" i="3"/>
  <c r="D91" i="3"/>
  <c r="F91" i="3" s="1"/>
  <c r="E91" i="3"/>
  <c r="A110" i="3"/>
  <c r="B110" i="3"/>
  <c r="C110" i="3"/>
  <c r="D110" i="3"/>
  <c r="F110" i="3" s="1"/>
  <c r="E110" i="3"/>
  <c r="A47" i="3"/>
  <c r="B47" i="3"/>
  <c r="C47" i="3"/>
  <c r="D47" i="3"/>
  <c r="F47" i="3" s="1"/>
  <c r="E47" i="3"/>
  <c r="A64" i="3"/>
  <c r="B64" i="3"/>
  <c r="C64" i="3"/>
  <c r="D64" i="3"/>
  <c r="F64" i="3" s="1"/>
  <c r="E64" i="3"/>
  <c r="A45" i="3"/>
  <c r="B45" i="3"/>
  <c r="C45" i="3"/>
  <c r="D45" i="3"/>
  <c r="F45" i="3" s="1"/>
  <c r="E45" i="3"/>
  <c r="A24" i="3"/>
  <c r="B24" i="3"/>
  <c r="C24" i="3"/>
  <c r="D24" i="3"/>
  <c r="F24" i="3" s="1"/>
  <c r="E24" i="3"/>
  <c r="A82" i="3"/>
  <c r="B82" i="3"/>
  <c r="C82" i="3"/>
  <c r="D82" i="3"/>
  <c r="F82" i="3" s="1"/>
  <c r="E82" i="3"/>
  <c r="A2" i="3"/>
  <c r="B2" i="3"/>
  <c r="C2" i="3"/>
  <c r="D2" i="3"/>
  <c r="F2" i="3" s="1"/>
  <c r="E2" i="3"/>
  <c r="A69" i="3"/>
  <c r="B69" i="3"/>
  <c r="C69" i="3"/>
  <c r="D69" i="3"/>
  <c r="F69" i="3" s="1"/>
  <c r="E69" i="3"/>
  <c r="A7" i="3"/>
  <c r="B7" i="3"/>
  <c r="C7" i="3"/>
  <c r="D7" i="3"/>
  <c r="F7" i="3" s="1"/>
  <c r="E7" i="3"/>
  <c r="A100" i="3"/>
  <c r="B100" i="3"/>
  <c r="C100" i="3"/>
  <c r="D100" i="3"/>
  <c r="F100" i="3" s="1"/>
  <c r="E100" i="3"/>
  <c r="A71" i="3"/>
  <c r="B71" i="3"/>
  <c r="C71" i="3"/>
  <c r="D71" i="3"/>
  <c r="F71" i="3" s="1"/>
  <c r="E71" i="3"/>
  <c r="A96" i="3"/>
  <c r="B96" i="3"/>
  <c r="C96" i="3"/>
  <c r="D96" i="3"/>
  <c r="F96" i="3" s="1"/>
  <c r="E96" i="3"/>
  <c r="A80" i="3"/>
  <c r="B80" i="3"/>
  <c r="C80" i="3"/>
  <c r="D80" i="3"/>
  <c r="F80" i="3" s="1"/>
  <c r="E80" i="3"/>
  <c r="A52" i="3"/>
  <c r="B52" i="3"/>
  <c r="C52" i="3"/>
  <c r="D52" i="3"/>
  <c r="F52" i="3" s="1"/>
  <c r="E52" i="3"/>
  <c r="A39" i="3"/>
  <c r="B39" i="3"/>
  <c r="C39" i="3"/>
  <c r="D39" i="3"/>
  <c r="F39" i="3" s="1"/>
  <c r="E39" i="3"/>
  <c r="A108" i="3"/>
  <c r="B108" i="3"/>
  <c r="C108" i="3"/>
  <c r="D108" i="3"/>
  <c r="F108" i="3" s="1"/>
  <c r="E108" i="3"/>
  <c r="A85" i="3"/>
  <c r="B85" i="3"/>
  <c r="C85" i="3"/>
  <c r="D85" i="3"/>
  <c r="F85" i="3" s="1"/>
  <c r="E85" i="3"/>
  <c r="A61" i="3"/>
  <c r="B61" i="3"/>
  <c r="C61" i="3"/>
  <c r="D61" i="3"/>
  <c r="F61" i="3" s="1"/>
  <c r="E61" i="3"/>
  <c r="A33" i="3"/>
  <c r="B33" i="3"/>
  <c r="C33" i="3"/>
  <c r="D33" i="3"/>
  <c r="F33" i="3" s="1"/>
  <c r="E33" i="3"/>
  <c r="A116" i="3"/>
  <c r="B116" i="3"/>
  <c r="C116" i="3"/>
  <c r="D116" i="3"/>
  <c r="F116" i="3" s="1"/>
  <c r="E116" i="3"/>
  <c r="A109" i="3"/>
  <c r="B109" i="3"/>
  <c r="C109" i="3"/>
  <c r="D109" i="3"/>
  <c r="F109" i="3" s="1"/>
  <c r="E109" i="3"/>
  <c r="A41" i="3"/>
  <c r="B41" i="3"/>
  <c r="C41" i="3"/>
  <c r="D41" i="3"/>
  <c r="F41" i="3" s="1"/>
  <c r="E41" i="3"/>
  <c r="A62" i="3"/>
  <c r="B62" i="3"/>
  <c r="C62" i="3"/>
  <c r="D62" i="3"/>
  <c r="F62" i="3" s="1"/>
  <c r="E62" i="3"/>
  <c r="A81" i="3"/>
  <c r="B81" i="3"/>
  <c r="C81" i="3"/>
  <c r="D81" i="3"/>
  <c r="F81" i="3" s="1"/>
  <c r="E81" i="3"/>
  <c r="A26" i="3"/>
  <c r="B26" i="3"/>
  <c r="C26" i="3"/>
  <c r="D26" i="3"/>
  <c r="F26" i="3" s="1"/>
  <c r="E26" i="3"/>
  <c r="A86" i="3"/>
  <c r="B86" i="3"/>
  <c r="C86" i="3"/>
  <c r="D86" i="3"/>
  <c r="F86" i="3" s="1"/>
  <c r="E86" i="3"/>
  <c r="A43" i="3"/>
  <c r="B43" i="3"/>
  <c r="C43" i="3"/>
  <c r="D43" i="3"/>
  <c r="F43" i="3" s="1"/>
  <c r="E43" i="3"/>
  <c r="A18" i="3"/>
  <c r="B18" i="3"/>
  <c r="C18" i="3"/>
  <c r="D18" i="3"/>
  <c r="F18" i="3" s="1"/>
  <c r="E18" i="3"/>
  <c r="A68" i="3"/>
  <c r="B68" i="3"/>
  <c r="C68" i="3"/>
  <c r="D68" i="3"/>
  <c r="F68" i="3" s="1"/>
  <c r="E68" i="3"/>
  <c r="A113" i="3"/>
  <c r="B113" i="3"/>
  <c r="C113" i="3"/>
  <c r="D113" i="3"/>
  <c r="F113" i="3" s="1"/>
  <c r="E113" i="3"/>
  <c r="A120" i="3"/>
  <c r="B120" i="3"/>
  <c r="C120" i="3"/>
  <c r="D120" i="3"/>
  <c r="F120" i="3" s="1"/>
  <c r="E120" i="3"/>
  <c r="A40" i="3"/>
  <c r="B40" i="3"/>
  <c r="C40" i="3"/>
  <c r="D40" i="3"/>
  <c r="F40" i="3" s="1"/>
  <c r="E40" i="3"/>
  <c r="A93" i="3"/>
  <c r="B93" i="3"/>
  <c r="C93" i="3"/>
  <c r="D93" i="3"/>
  <c r="F93" i="3" s="1"/>
  <c r="E93" i="3"/>
  <c r="A6" i="3"/>
  <c r="B6" i="3"/>
  <c r="C6" i="3"/>
  <c r="D6" i="3"/>
  <c r="F6" i="3" s="1"/>
  <c r="E6" i="3"/>
  <c r="A123" i="3"/>
  <c r="B123" i="3"/>
  <c r="C123" i="3"/>
  <c r="D123" i="3"/>
  <c r="F123" i="3" s="1"/>
  <c r="E123" i="3"/>
  <c r="A87" i="3"/>
  <c r="B87" i="3"/>
  <c r="C87" i="3"/>
  <c r="D87" i="3"/>
  <c r="F87" i="3" s="1"/>
  <c r="E87" i="3"/>
  <c r="A107" i="3"/>
  <c r="B107" i="3"/>
  <c r="C107" i="3"/>
  <c r="D107" i="3"/>
  <c r="F107" i="3" s="1"/>
  <c r="E107" i="3"/>
  <c r="A37" i="3"/>
  <c r="B37" i="3"/>
  <c r="C37" i="3"/>
  <c r="D37" i="3"/>
  <c r="F37" i="3" s="1"/>
  <c r="E37" i="3"/>
  <c r="A17" i="3"/>
  <c r="B17" i="3"/>
  <c r="C17" i="3"/>
  <c r="D17" i="3"/>
  <c r="F17" i="3" s="1"/>
  <c r="E17" i="3"/>
  <c r="A112" i="3"/>
  <c r="B112" i="3"/>
  <c r="C112" i="3"/>
  <c r="D112" i="3"/>
  <c r="F112" i="3" s="1"/>
  <c r="E112" i="3"/>
  <c r="A21" i="3"/>
  <c r="B21" i="3"/>
  <c r="C21" i="3"/>
  <c r="D21" i="3"/>
  <c r="F21" i="3" s="1"/>
  <c r="E21" i="3"/>
  <c r="A79" i="3"/>
  <c r="B79" i="3"/>
  <c r="C79" i="3"/>
  <c r="D79" i="3"/>
  <c r="F79" i="3" s="1"/>
  <c r="E79" i="3"/>
  <c r="A13" i="3"/>
  <c r="B13" i="3"/>
  <c r="C13" i="3"/>
  <c r="D13" i="3"/>
  <c r="F13" i="3" s="1"/>
  <c r="E13" i="3"/>
  <c r="A97" i="3"/>
  <c r="B97" i="3"/>
  <c r="C97" i="3"/>
  <c r="D97" i="3"/>
  <c r="F97" i="3" s="1"/>
  <c r="E97" i="3"/>
  <c r="A23" i="3"/>
  <c r="B23" i="3"/>
  <c r="C23" i="3"/>
  <c r="D23" i="3"/>
  <c r="F23" i="3" s="1"/>
  <c r="E23" i="3"/>
  <c r="A12" i="3"/>
  <c r="B12" i="3"/>
  <c r="C12" i="3"/>
  <c r="D12" i="3"/>
  <c r="F12" i="3" s="1"/>
  <c r="E12" i="3"/>
  <c r="A103" i="3"/>
  <c r="B103" i="3"/>
  <c r="C103" i="3"/>
  <c r="D103" i="3"/>
  <c r="F103" i="3" s="1"/>
  <c r="E103" i="3"/>
  <c r="A9" i="3"/>
  <c r="B9" i="3"/>
  <c r="C9" i="3"/>
  <c r="D9" i="3"/>
  <c r="F9" i="3" s="1"/>
  <c r="E9" i="3"/>
  <c r="A101" i="3"/>
  <c r="B101" i="3"/>
  <c r="C101" i="3"/>
  <c r="D101" i="3"/>
  <c r="F101" i="3" s="1"/>
  <c r="E101" i="3"/>
  <c r="A106" i="3"/>
  <c r="B106" i="3"/>
  <c r="C106" i="3"/>
  <c r="D106" i="3"/>
  <c r="F106" i="3" s="1"/>
  <c r="E106" i="3"/>
  <c r="A125" i="3"/>
  <c r="B125" i="3"/>
  <c r="C125" i="3"/>
  <c r="D125" i="3"/>
  <c r="F125" i="3" s="1"/>
  <c r="E125" i="3"/>
  <c r="A98" i="3"/>
  <c r="B98" i="3"/>
  <c r="C98" i="3"/>
  <c r="D98" i="3"/>
  <c r="F98" i="3" s="1"/>
  <c r="E98" i="3"/>
  <c r="A92" i="3"/>
  <c r="B92" i="3"/>
  <c r="C92" i="3"/>
  <c r="D92" i="3"/>
  <c r="F92" i="3" s="1"/>
  <c r="E92" i="3"/>
  <c r="A89" i="3"/>
  <c r="B89" i="3"/>
  <c r="C89" i="3"/>
  <c r="D89" i="3"/>
  <c r="F89" i="3" s="1"/>
  <c r="E89" i="3"/>
  <c r="A126" i="3"/>
  <c r="B126" i="3"/>
  <c r="C126" i="3"/>
  <c r="D126" i="3"/>
  <c r="F126" i="3" s="1"/>
  <c r="E126" i="3"/>
  <c r="A10" i="3"/>
  <c r="B10" i="3"/>
  <c r="C10" i="3"/>
  <c r="D10" i="3"/>
  <c r="F10" i="3" s="1"/>
  <c r="E10" i="3"/>
  <c r="A94" i="3"/>
  <c r="B94" i="3"/>
  <c r="C94" i="3"/>
  <c r="D94" i="3"/>
  <c r="F94" i="3" s="1"/>
  <c r="E94" i="3"/>
  <c r="A117" i="3"/>
  <c r="B117" i="3"/>
  <c r="C117" i="3"/>
  <c r="D117" i="3"/>
  <c r="F117" i="3" s="1"/>
  <c r="E117" i="3"/>
  <c r="A48" i="3"/>
  <c r="B48" i="3"/>
  <c r="C48" i="3"/>
  <c r="D48" i="3"/>
  <c r="F48" i="3" s="1"/>
  <c r="E48" i="3"/>
  <c r="A119" i="3"/>
  <c r="B119" i="3"/>
  <c r="C119" i="3"/>
  <c r="D119" i="3"/>
  <c r="F119" i="3" s="1"/>
  <c r="E119" i="3"/>
  <c r="A76" i="3"/>
  <c r="B76" i="3"/>
  <c r="C76" i="3"/>
  <c r="D76" i="3"/>
  <c r="F76" i="3" s="1"/>
  <c r="E76" i="3"/>
  <c r="A11" i="3"/>
  <c r="B11" i="3"/>
  <c r="C11" i="3"/>
  <c r="D11" i="3"/>
  <c r="F11" i="3" s="1"/>
  <c r="E11" i="3"/>
  <c r="A121" i="3"/>
  <c r="B121" i="3"/>
  <c r="C121" i="3"/>
  <c r="D121" i="3"/>
  <c r="F121" i="3" s="1"/>
  <c r="E121" i="3"/>
  <c r="A4" i="3"/>
  <c r="B4" i="3"/>
  <c r="C4" i="3"/>
  <c r="D4" i="3"/>
  <c r="F4" i="3" s="1"/>
  <c r="E4" i="3"/>
  <c r="A102" i="3"/>
  <c r="B102" i="3"/>
  <c r="C102" i="3"/>
  <c r="D102" i="3"/>
  <c r="F102" i="3" s="1"/>
  <c r="E102" i="3"/>
  <c r="A118" i="3"/>
  <c r="B118" i="3"/>
  <c r="C118" i="3"/>
  <c r="D118" i="3"/>
  <c r="F118" i="3" s="1"/>
  <c r="E118" i="3"/>
  <c r="A114" i="3"/>
  <c r="B114" i="3"/>
  <c r="C114" i="3"/>
  <c r="D114" i="3"/>
  <c r="F114" i="3" s="1"/>
  <c r="E114" i="3"/>
  <c r="A78" i="3"/>
  <c r="B78" i="3"/>
  <c r="C78" i="3"/>
  <c r="D78" i="3"/>
  <c r="F78" i="3" s="1"/>
  <c r="E78" i="3"/>
  <c r="A8" i="3"/>
  <c r="B8" i="3"/>
  <c r="C8" i="3"/>
  <c r="D8" i="3"/>
  <c r="F8" i="3" s="1"/>
  <c r="E8" i="3"/>
  <c r="A124" i="3"/>
  <c r="B124" i="3"/>
  <c r="C124" i="3"/>
  <c r="D124" i="3"/>
  <c r="F124" i="3" s="1"/>
  <c r="E124" i="3"/>
  <c r="A5" i="3"/>
  <c r="B5" i="3"/>
  <c r="C5" i="3"/>
  <c r="D5" i="3"/>
  <c r="F5" i="3" s="1"/>
  <c r="E5" i="3"/>
  <c r="A34" i="3"/>
  <c r="B34" i="3"/>
  <c r="C34" i="3"/>
  <c r="D34" i="3"/>
  <c r="F34" i="3" s="1"/>
  <c r="E34" i="3"/>
  <c r="A66" i="3"/>
  <c r="B66" i="3"/>
  <c r="C66" i="3"/>
  <c r="D66" i="3"/>
  <c r="F66" i="3" s="1"/>
  <c r="E66" i="3"/>
  <c r="A20" i="3"/>
  <c r="B20" i="3"/>
  <c r="C20" i="3"/>
  <c r="D20" i="3"/>
  <c r="F20" i="3" s="1"/>
  <c r="E20" i="3"/>
  <c r="A16" i="3"/>
  <c r="B16" i="3"/>
  <c r="C16" i="3"/>
  <c r="D16" i="3"/>
  <c r="F16" i="3" s="1"/>
  <c r="E16" i="3"/>
  <c r="A19" i="3"/>
  <c r="B19" i="3"/>
  <c r="C19" i="3"/>
  <c r="D19" i="3"/>
  <c r="F19" i="3" s="1"/>
  <c r="E19" i="3"/>
  <c r="A25" i="3"/>
  <c r="B25" i="3"/>
  <c r="C25" i="3"/>
  <c r="D25" i="3"/>
  <c r="F25" i="3" s="1"/>
  <c r="E25" i="3"/>
  <c r="A58" i="3"/>
  <c r="B58" i="3"/>
  <c r="C58" i="3"/>
  <c r="D58" i="3"/>
  <c r="F58" i="3" s="1"/>
  <c r="E58" i="3"/>
  <c r="A15" i="3"/>
  <c r="B15" i="3"/>
  <c r="C15" i="3"/>
  <c r="D15" i="3"/>
  <c r="F15" i="3" s="1"/>
  <c r="E15" i="3"/>
  <c r="E95" i="3"/>
  <c r="D95" i="3"/>
  <c r="F95" i="3" s="1"/>
  <c r="C95" i="3"/>
  <c r="B95" i="3"/>
  <c r="A95" i="3"/>
  <c r="A50" i="2"/>
  <c r="B50" i="2"/>
  <c r="C50" i="2"/>
  <c r="D50" i="2"/>
  <c r="E50" i="2"/>
  <c r="A89" i="2"/>
  <c r="B89" i="2"/>
  <c r="C89" i="2"/>
  <c r="D89" i="2"/>
  <c r="E89" i="2"/>
  <c r="A37" i="2"/>
  <c r="B37" i="2"/>
  <c r="C37" i="2"/>
  <c r="D37" i="2"/>
  <c r="E37" i="2"/>
  <c r="A111" i="2"/>
  <c r="B111" i="2"/>
  <c r="C111" i="2"/>
  <c r="D111" i="2"/>
  <c r="E111" i="2"/>
  <c r="A10" i="2"/>
  <c r="B10" i="2"/>
  <c r="C10" i="2"/>
  <c r="D10" i="2"/>
  <c r="E10" i="2"/>
  <c r="A75" i="2"/>
  <c r="B75" i="2"/>
  <c r="C75" i="2"/>
  <c r="D75" i="2"/>
  <c r="E75" i="2"/>
  <c r="A81" i="2"/>
  <c r="B81" i="2"/>
  <c r="C81" i="2"/>
  <c r="D81" i="2"/>
  <c r="E81" i="2"/>
  <c r="A44" i="2"/>
  <c r="B44" i="2"/>
  <c r="C44" i="2"/>
  <c r="D44" i="2"/>
  <c r="E44" i="2"/>
  <c r="A71" i="2"/>
  <c r="B71" i="2"/>
  <c r="C71" i="2"/>
  <c r="D71" i="2"/>
  <c r="E71" i="2"/>
  <c r="A25" i="2"/>
  <c r="B25" i="2"/>
  <c r="C25" i="2"/>
  <c r="D25" i="2"/>
  <c r="E25" i="2"/>
  <c r="A19" i="2"/>
  <c r="B19" i="2"/>
  <c r="C19" i="2"/>
  <c r="D19" i="2"/>
  <c r="E19" i="2"/>
  <c r="A47" i="2"/>
  <c r="B47" i="2"/>
  <c r="C47" i="2"/>
  <c r="D47" i="2"/>
  <c r="E47" i="2"/>
  <c r="A60" i="2"/>
  <c r="B60" i="2"/>
  <c r="C60" i="2"/>
  <c r="D60" i="2"/>
  <c r="E60" i="2"/>
  <c r="A45" i="2"/>
  <c r="B45" i="2"/>
  <c r="C45" i="2"/>
  <c r="D45" i="2"/>
  <c r="E45" i="2"/>
  <c r="A18" i="2"/>
  <c r="B18" i="2"/>
  <c r="C18" i="2"/>
  <c r="D18" i="2"/>
  <c r="E18" i="2"/>
  <c r="A6" i="2"/>
  <c r="B6" i="2"/>
  <c r="C6" i="2"/>
  <c r="D6" i="2"/>
  <c r="E6" i="2"/>
  <c r="A78" i="2"/>
  <c r="B78" i="2"/>
  <c r="C78" i="2"/>
  <c r="D78" i="2"/>
  <c r="E78" i="2"/>
  <c r="A66" i="2"/>
  <c r="B66" i="2"/>
  <c r="C66" i="2"/>
  <c r="D66" i="2"/>
  <c r="E66" i="2"/>
  <c r="A79" i="2"/>
  <c r="B79" i="2"/>
  <c r="C79" i="2"/>
  <c r="D79" i="2"/>
  <c r="E79" i="2"/>
  <c r="A7" i="2"/>
  <c r="B7" i="2"/>
  <c r="C7" i="2"/>
  <c r="D7" i="2"/>
  <c r="E7" i="2"/>
  <c r="A12" i="2"/>
  <c r="B12" i="2"/>
  <c r="C12" i="2"/>
  <c r="D12" i="2"/>
  <c r="E12" i="2"/>
  <c r="A14" i="2"/>
  <c r="B14" i="2"/>
  <c r="C14" i="2"/>
  <c r="D14" i="2"/>
  <c r="E14" i="2"/>
  <c r="A28" i="2"/>
  <c r="B28" i="2"/>
  <c r="C28" i="2"/>
  <c r="D28" i="2"/>
  <c r="E28" i="2"/>
  <c r="A54" i="2"/>
  <c r="B54" i="2"/>
  <c r="C54" i="2"/>
  <c r="D54" i="2"/>
  <c r="E54" i="2"/>
  <c r="A11" i="2"/>
  <c r="B11" i="2"/>
  <c r="C11" i="2"/>
  <c r="D11" i="2"/>
  <c r="E11" i="2"/>
  <c r="A30" i="2"/>
  <c r="B30" i="2"/>
  <c r="C30" i="2"/>
  <c r="D30" i="2"/>
  <c r="E30" i="2"/>
  <c r="A8" i="2"/>
  <c r="B8" i="2"/>
  <c r="C8" i="2"/>
  <c r="D8" i="2"/>
  <c r="E8" i="2"/>
  <c r="A64" i="2"/>
  <c r="B64" i="2"/>
  <c r="C64" i="2"/>
  <c r="D64" i="2"/>
  <c r="E64" i="2"/>
  <c r="A73" i="2"/>
  <c r="B73" i="2"/>
  <c r="C73" i="2"/>
  <c r="D73" i="2"/>
  <c r="E73" i="2"/>
  <c r="A5" i="2"/>
  <c r="B5" i="2"/>
  <c r="C5" i="2"/>
  <c r="D5" i="2"/>
  <c r="E5" i="2"/>
  <c r="A41" i="2"/>
  <c r="B41" i="2"/>
  <c r="C41" i="2"/>
  <c r="D41" i="2"/>
  <c r="E41" i="2"/>
  <c r="A39" i="2"/>
  <c r="B39" i="2"/>
  <c r="C39" i="2"/>
  <c r="D39" i="2"/>
  <c r="E39" i="2"/>
  <c r="A35" i="2"/>
  <c r="B35" i="2"/>
  <c r="C35" i="2"/>
  <c r="D35" i="2"/>
  <c r="E35" i="2"/>
  <c r="A87" i="2"/>
  <c r="B87" i="2"/>
  <c r="C87" i="2"/>
  <c r="D87" i="2"/>
  <c r="E87" i="2"/>
  <c r="A4" i="2"/>
  <c r="B4" i="2"/>
  <c r="C4" i="2"/>
  <c r="D4" i="2"/>
  <c r="E4" i="2"/>
  <c r="A31" i="2"/>
  <c r="B31" i="2"/>
  <c r="C31" i="2"/>
  <c r="D31" i="2"/>
  <c r="E31" i="2"/>
  <c r="A29" i="2"/>
  <c r="B29" i="2"/>
  <c r="C29" i="2"/>
  <c r="D29" i="2"/>
  <c r="E29" i="2"/>
  <c r="A40" i="2"/>
  <c r="B40" i="2"/>
  <c r="C40" i="2"/>
  <c r="D40" i="2"/>
  <c r="E40" i="2"/>
  <c r="A86" i="2"/>
  <c r="B86" i="2"/>
  <c r="C86" i="2"/>
  <c r="D86" i="2"/>
  <c r="E86" i="2"/>
  <c r="A2" i="2"/>
  <c r="B2" i="2"/>
  <c r="C2" i="2"/>
  <c r="D2" i="2"/>
  <c r="E2" i="2"/>
  <c r="A13" i="2"/>
  <c r="B13" i="2"/>
  <c r="C13" i="2"/>
  <c r="D13" i="2"/>
  <c r="E13" i="2"/>
  <c r="A32" i="2"/>
  <c r="B32" i="2"/>
  <c r="C32" i="2"/>
  <c r="D32" i="2"/>
  <c r="E32" i="2"/>
  <c r="A23" i="2"/>
  <c r="B23" i="2"/>
  <c r="C23" i="2"/>
  <c r="D23" i="2"/>
  <c r="E23" i="2"/>
  <c r="A56" i="2"/>
  <c r="B56" i="2"/>
  <c r="C56" i="2"/>
  <c r="D56" i="2"/>
  <c r="E56" i="2"/>
  <c r="A3" i="2"/>
  <c r="B3" i="2"/>
  <c r="C3" i="2"/>
  <c r="D3" i="2"/>
  <c r="E3" i="2"/>
  <c r="A9" i="2"/>
  <c r="B9" i="2"/>
  <c r="C9" i="2"/>
  <c r="D9" i="2"/>
  <c r="E9" i="2"/>
  <c r="A17" i="2"/>
  <c r="B17" i="2"/>
  <c r="C17" i="2"/>
  <c r="D17" i="2"/>
  <c r="E17" i="2"/>
  <c r="A15" i="2"/>
  <c r="B15" i="2"/>
  <c r="C15" i="2"/>
  <c r="D15" i="2"/>
  <c r="E15" i="2"/>
  <c r="A26" i="2"/>
  <c r="B26" i="2"/>
  <c r="C26" i="2"/>
  <c r="D26" i="2"/>
  <c r="E26" i="2"/>
  <c r="A46" i="2"/>
  <c r="B46" i="2"/>
  <c r="C46" i="2"/>
  <c r="D46" i="2"/>
  <c r="E46" i="2"/>
  <c r="A94" i="2"/>
  <c r="B94" i="2"/>
  <c r="C94" i="2"/>
  <c r="D94" i="2"/>
  <c r="E94" i="2"/>
  <c r="A97" i="2"/>
  <c r="B97" i="2"/>
  <c r="C97" i="2"/>
  <c r="D97" i="2"/>
  <c r="E97" i="2"/>
  <c r="A104" i="2"/>
  <c r="B104" i="2"/>
  <c r="C104" i="2"/>
  <c r="D104" i="2"/>
  <c r="E104" i="2"/>
  <c r="A123" i="2"/>
  <c r="B123" i="2"/>
  <c r="C123" i="2"/>
  <c r="D123" i="2"/>
  <c r="E123" i="2"/>
  <c r="A27" i="2"/>
  <c r="B27" i="2"/>
  <c r="C27" i="2"/>
  <c r="D27" i="2"/>
  <c r="E27" i="2"/>
  <c r="A91" i="2"/>
  <c r="B91" i="2"/>
  <c r="C91" i="2"/>
  <c r="D91" i="2"/>
  <c r="E91" i="2"/>
  <c r="A62" i="2"/>
  <c r="B62" i="2"/>
  <c r="C62" i="2"/>
  <c r="D62" i="2"/>
  <c r="E62" i="2"/>
  <c r="A68" i="2"/>
  <c r="B68" i="2"/>
  <c r="C68" i="2"/>
  <c r="D68" i="2"/>
  <c r="E68" i="2"/>
  <c r="A93" i="2"/>
  <c r="B93" i="2"/>
  <c r="C93" i="2"/>
  <c r="D93" i="2"/>
  <c r="E93" i="2"/>
  <c r="A36" i="2"/>
  <c r="B36" i="2"/>
  <c r="C36" i="2"/>
  <c r="D36" i="2"/>
  <c r="E36" i="2"/>
  <c r="A59" i="2"/>
  <c r="B59" i="2"/>
  <c r="C59" i="2"/>
  <c r="D59" i="2"/>
  <c r="E59" i="2"/>
  <c r="A102" i="2"/>
  <c r="B102" i="2"/>
  <c r="C102" i="2"/>
  <c r="D102" i="2"/>
  <c r="E102" i="2"/>
  <c r="A77" i="2"/>
  <c r="B77" i="2"/>
  <c r="C77" i="2"/>
  <c r="D77" i="2"/>
  <c r="E77" i="2"/>
  <c r="A69" i="2"/>
  <c r="B69" i="2"/>
  <c r="C69" i="2"/>
  <c r="D69" i="2"/>
  <c r="E69" i="2"/>
  <c r="A34" i="2"/>
  <c r="B34" i="2"/>
  <c r="C34" i="2"/>
  <c r="D34" i="2"/>
  <c r="E34" i="2"/>
  <c r="A55" i="2"/>
  <c r="B55" i="2"/>
  <c r="C55" i="2"/>
  <c r="D55" i="2"/>
  <c r="E55" i="2"/>
  <c r="A72" i="2"/>
  <c r="B72" i="2"/>
  <c r="C72" i="2"/>
  <c r="D72" i="2"/>
  <c r="E72" i="2"/>
  <c r="A98" i="2"/>
  <c r="B98" i="2"/>
  <c r="C98" i="2"/>
  <c r="D98" i="2"/>
  <c r="E98" i="2"/>
  <c r="A101" i="2"/>
  <c r="B101" i="2"/>
  <c r="C101" i="2"/>
  <c r="D101" i="2"/>
  <c r="E101" i="2"/>
  <c r="A20" i="2"/>
  <c r="B20" i="2"/>
  <c r="C20" i="2"/>
  <c r="D20" i="2"/>
  <c r="E20" i="2"/>
  <c r="A43" i="2"/>
  <c r="B43" i="2"/>
  <c r="C43" i="2"/>
  <c r="D43" i="2"/>
  <c r="E43" i="2"/>
  <c r="A53" i="2"/>
  <c r="B53" i="2"/>
  <c r="C53" i="2"/>
  <c r="D53" i="2"/>
  <c r="E53" i="2"/>
  <c r="A38" i="2"/>
  <c r="B38" i="2"/>
  <c r="C38" i="2"/>
  <c r="D38" i="2"/>
  <c r="E38" i="2"/>
  <c r="A42" i="2"/>
  <c r="B42" i="2"/>
  <c r="C42" i="2"/>
  <c r="D42" i="2"/>
  <c r="E42" i="2"/>
  <c r="A74" i="2"/>
  <c r="B74" i="2"/>
  <c r="C74" i="2"/>
  <c r="D74" i="2"/>
  <c r="E74" i="2"/>
  <c r="A100" i="2"/>
  <c r="B100" i="2"/>
  <c r="C100" i="2"/>
  <c r="D100" i="2"/>
  <c r="E100" i="2"/>
  <c r="A120" i="2"/>
  <c r="B120" i="2"/>
  <c r="C120" i="2"/>
  <c r="D120" i="2"/>
  <c r="E120" i="2"/>
  <c r="A113" i="2"/>
  <c r="B113" i="2"/>
  <c r="C113" i="2"/>
  <c r="D113" i="2"/>
  <c r="E113" i="2"/>
  <c r="A119" i="2"/>
  <c r="B119" i="2"/>
  <c r="C119" i="2"/>
  <c r="D119" i="2"/>
  <c r="E119" i="2"/>
  <c r="A96" i="2"/>
  <c r="B96" i="2"/>
  <c r="C96" i="2"/>
  <c r="D96" i="2"/>
  <c r="E96" i="2"/>
  <c r="A117" i="2"/>
  <c r="B117" i="2"/>
  <c r="C117" i="2"/>
  <c r="D117" i="2"/>
  <c r="E117" i="2"/>
  <c r="A106" i="2"/>
  <c r="B106" i="2"/>
  <c r="C106" i="2"/>
  <c r="D106" i="2"/>
  <c r="E106" i="2"/>
  <c r="A114" i="2"/>
  <c r="B114" i="2"/>
  <c r="C114" i="2"/>
  <c r="D114" i="2"/>
  <c r="E114" i="2"/>
  <c r="A125" i="2"/>
  <c r="B125" i="2"/>
  <c r="C125" i="2"/>
  <c r="D125" i="2"/>
  <c r="E125" i="2"/>
  <c r="A118" i="2"/>
  <c r="B118" i="2"/>
  <c r="C118" i="2"/>
  <c r="D118" i="2"/>
  <c r="E118" i="2"/>
  <c r="A124" i="2"/>
  <c r="B124" i="2"/>
  <c r="C124" i="2"/>
  <c r="D124" i="2"/>
  <c r="E124" i="2"/>
  <c r="A109" i="2"/>
  <c r="B109" i="2"/>
  <c r="C109" i="2"/>
  <c r="D109" i="2"/>
  <c r="E109" i="2"/>
  <c r="A122" i="2"/>
  <c r="B122" i="2"/>
  <c r="C122" i="2"/>
  <c r="D122" i="2"/>
  <c r="E122" i="2"/>
  <c r="A115" i="2"/>
  <c r="B115" i="2"/>
  <c r="C115" i="2"/>
  <c r="D115" i="2"/>
  <c r="E115" i="2"/>
  <c r="A24" i="2"/>
  <c r="B24" i="2"/>
  <c r="C24" i="2"/>
  <c r="D24" i="2"/>
  <c r="E24" i="2"/>
  <c r="A85" i="2"/>
  <c r="B85" i="2"/>
  <c r="C85" i="2"/>
  <c r="D85" i="2"/>
  <c r="E85" i="2"/>
  <c r="A126" i="2"/>
  <c r="B126" i="2"/>
  <c r="C126" i="2"/>
  <c r="D126" i="2"/>
  <c r="E126" i="2"/>
  <c r="A65" i="2"/>
  <c r="B65" i="2"/>
  <c r="C65" i="2"/>
  <c r="D65" i="2"/>
  <c r="E65" i="2"/>
  <c r="A121" i="2"/>
  <c r="B121" i="2"/>
  <c r="C121" i="2"/>
  <c r="D121" i="2"/>
  <c r="E121" i="2"/>
  <c r="A57" i="2"/>
  <c r="B57" i="2"/>
  <c r="C57" i="2"/>
  <c r="D57" i="2"/>
  <c r="E57" i="2"/>
  <c r="A88" i="2"/>
  <c r="B88" i="2"/>
  <c r="C88" i="2"/>
  <c r="D88" i="2"/>
  <c r="E88" i="2"/>
  <c r="A84" i="2"/>
  <c r="B84" i="2"/>
  <c r="C84" i="2"/>
  <c r="D84" i="2"/>
  <c r="E84" i="2"/>
  <c r="A83" i="2"/>
  <c r="B83" i="2"/>
  <c r="C83" i="2"/>
  <c r="D83" i="2"/>
  <c r="E83" i="2"/>
  <c r="A108" i="2"/>
  <c r="B108" i="2"/>
  <c r="C108" i="2"/>
  <c r="D108" i="2"/>
  <c r="E108" i="2"/>
  <c r="A48" i="2"/>
  <c r="B48" i="2"/>
  <c r="C48" i="2"/>
  <c r="D48" i="2"/>
  <c r="E48" i="2"/>
  <c r="A49" i="2"/>
  <c r="B49" i="2"/>
  <c r="C49" i="2"/>
  <c r="D49" i="2"/>
  <c r="E49" i="2"/>
  <c r="A95" i="2"/>
  <c r="B95" i="2"/>
  <c r="C95" i="2"/>
  <c r="D95" i="2"/>
  <c r="E95" i="2"/>
  <c r="A90" i="2"/>
  <c r="B90" i="2"/>
  <c r="C90" i="2"/>
  <c r="D90" i="2"/>
  <c r="E90" i="2"/>
  <c r="A110" i="2"/>
  <c r="B110" i="2"/>
  <c r="C110" i="2"/>
  <c r="D110" i="2"/>
  <c r="E110" i="2"/>
  <c r="A33" i="2"/>
  <c r="B33" i="2"/>
  <c r="C33" i="2"/>
  <c r="D33" i="2"/>
  <c r="E33" i="2"/>
  <c r="A105" i="2"/>
  <c r="B105" i="2"/>
  <c r="C105" i="2"/>
  <c r="D105" i="2"/>
  <c r="E105" i="2"/>
  <c r="A63" i="2"/>
  <c r="B63" i="2"/>
  <c r="C63" i="2"/>
  <c r="D63" i="2"/>
  <c r="E63" i="2"/>
  <c r="A82" i="2"/>
  <c r="B82" i="2"/>
  <c r="C82" i="2"/>
  <c r="D82" i="2"/>
  <c r="E82" i="2"/>
  <c r="A107" i="2"/>
  <c r="B107" i="2"/>
  <c r="C107" i="2"/>
  <c r="D107" i="2"/>
  <c r="E107" i="2"/>
  <c r="A52" i="2"/>
  <c r="B52" i="2"/>
  <c r="C52" i="2"/>
  <c r="D52" i="2"/>
  <c r="E52" i="2"/>
  <c r="A70" i="2"/>
  <c r="B70" i="2"/>
  <c r="C70" i="2"/>
  <c r="D70" i="2"/>
  <c r="E70" i="2"/>
  <c r="A80" i="2"/>
  <c r="B80" i="2"/>
  <c r="C80" i="2"/>
  <c r="D80" i="2"/>
  <c r="E80" i="2"/>
  <c r="A61" i="2"/>
  <c r="B61" i="2"/>
  <c r="C61" i="2"/>
  <c r="D61" i="2"/>
  <c r="E61" i="2"/>
  <c r="A112" i="2"/>
  <c r="B112" i="2"/>
  <c r="C112" i="2"/>
  <c r="D112" i="2"/>
  <c r="E112" i="2"/>
  <c r="A67" i="2"/>
  <c r="B67" i="2"/>
  <c r="C67" i="2"/>
  <c r="D67" i="2"/>
  <c r="E67" i="2"/>
  <c r="A103" i="2"/>
  <c r="B103" i="2"/>
  <c r="C103" i="2"/>
  <c r="D103" i="2"/>
  <c r="E103" i="2"/>
  <c r="A99" i="2"/>
  <c r="B99" i="2"/>
  <c r="C99" i="2"/>
  <c r="D99" i="2"/>
  <c r="E99" i="2"/>
  <c r="A92" i="2"/>
  <c r="B92" i="2"/>
  <c r="C92" i="2"/>
  <c r="D92" i="2"/>
  <c r="E92" i="2"/>
  <c r="A116" i="2"/>
  <c r="B116" i="2"/>
  <c r="C116" i="2"/>
  <c r="D116" i="2"/>
  <c r="E116" i="2"/>
  <c r="A22" i="2"/>
  <c r="B22" i="2"/>
  <c r="C22" i="2"/>
  <c r="D22" i="2"/>
  <c r="E22" i="2"/>
  <c r="A58" i="2"/>
  <c r="B58" i="2"/>
  <c r="C58" i="2"/>
  <c r="D58" i="2"/>
  <c r="E58" i="2"/>
  <c r="A51" i="2"/>
  <c r="B51" i="2"/>
  <c r="C51" i="2"/>
  <c r="D51" i="2"/>
  <c r="E51" i="2"/>
  <c r="A16" i="2"/>
  <c r="B16" i="2"/>
  <c r="C16" i="2"/>
  <c r="D16" i="2"/>
  <c r="E16" i="2"/>
  <c r="A76" i="2"/>
  <c r="B76" i="2"/>
  <c r="C76" i="2"/>
  <c r="D76" i="2"/>
  <c r="E76" i="2"/>
  <c r="E21" i="2"/>
  <c r="D21" i="2"/>
  <c r="B21" i="2"/>
  <c r="C21" i="2"/>
  <c r="A21" i="2"/>
  <c r="K55" i="3" l="1"/>
  <c r="K45" i="3"/>
  <c r="K99" i="3"/>
  <c r="K60" i="3"/>
  <c r="K88" i="3"/>
  <c r="K2" i="3"/>
  <c r="K34" i="3"/>
  <c r="K9" i="3"/>
  <c r="K44" i="3"/>
  <c r="K124" i="3"/>
  <c r="K11" i="3"/>
  <c r="K89" i="3"/>
  <c r="K12" i="3"/>
  <c r="K37" i="3"/>
  <c r="K113" i="3"/>
  <c r="K41" i="3"/>
  <c r="K82" i="3"/>
  <c r="K122" i="3"/>
  <c r="K57" i="3"/>
  <c r="K22" i="3"/>
  <c r="K85" i="3"/>
  <c r="K110" i="3"/>
  <c r="K75" i="3"/>
  <c r="K78" i="3"/>
  <c r="K119" i="3"/>
  <c r="K98" i="3"/>
  <c r="K97" i="3"/>
  <c r="K87" i="3"/>
  <c r="K18" i="3"/>
  <c r="K116" i="3"/>
  <c r="K96" i="3"/>
  <c r="K42" i="3"/>
  <c r="K21" i="3"/>
  <c r="K7" i="3"/>
  <c r="K111" i="3"/>
  <c r="K121" i="3"/>
  <c r="K126" i="3"/>
  <c r="K27" i="3"/>
  <c r="K115" i="3"/>
  <c r="K26" i="3"/>
  <c r="K117" i="3"/>
  <c r="K79" i="3"/>
  <c r="K6" i="3"/>
  <c r="K86" i="3"/>
  <c r="K100" i="3"/>
  <c r="K47" i="3"/>
  <c r="K54" i="3"/>
  <c r="K93" i="3"/>
  <c r="K104" i="3"/>
  <c r="K38" i="3"/>
  <c r="K76" i="3"/>
  <c r="K92" i="3"/>
  <c r="K23" i="3"/>
  <c r="K109" i="3"/>
  <c r="K24" i="3"/>
  <c r="K30" i="3"/>
  <c r="K63" i="3"/>
  <c r="K4" i="3"/>
  <c r="K10" i="3"/>
  <c r="K112" i="3"/>
  <c r="K91" i="3"/>
  <c r="K84" i="3"/>
  <c r="K3" i="3"/>
  <c r="K28" i="3"/>
  <c r="K50" i="3"/>
  <c r="K102" i="3"/>
  <c r="K73" i="3"/>
  <c r="K16" i="3"/>
  <c r="K48" i="3"/>
  <c r="K123" i="3"/>
  <c r="K43" i="3"/>
  <c r="K33" i="3"/>
  <c r="K90" i="3"/>
  <c r="K31" i="3"/>
  <c r="K83" i="3"/>
  <c r="K94" i="3"/>
  <c r="K106" i="3"/>
  <c r="K125" i="3"/>
  <c r="K66" i="3"/>
  <c r="K101" i="3"/>
  <c r="K103" i="3"/>
  <c r="K68" i="3"/>
  <c r="K17" i="3"/>
  <c r="K64" i="3"/>
  <c r="K107" i="3"/>
  <c r="K8" i="3"/>
  <c r="K114" i="3"/>
  <c r="K118" i="3"/>
  <c r="K108" i="3"/>
  <c r="K58" i="3"/>
  <c r="K80" i="3"/>
  <c r="K69" i="3"/>
  <c r="K59" i="3"/>
  <c r="K53" i="3"/>
  <c r="K32" i="3"/>
  <c r="K5" i="3"/>
  <c r="K105" i="3"/>
  <c r="K14" i="3"/>
  <c r="K70" i="3"/>
  <c r="K20" i="3"/>
  <c r="K49" i="3"/>
  <c r="K19" i="3"/>
  <c r="K56" i="3"/>
  <c r="K25" i="3"/>
  <c r="K40" i="3"/>
  <c r="K61" i="3"/>
  <c r="K95" i="3"/>
  <c r="K71" i="3"/>
  <c r="K39" i="3"/>
  <c r="K81" i="3"/>
  <c r="K15" i="3"/>
  <c r="K52" i="3"/>
  <c r="K120" i="3"/>
  <c r="K72" i="3"/>
  <c r="K67" i="3"/>
  <c r="K62" i="3"/>
  <c r="K46" i="3"/>
  <c r="K77" i="3"/>
  <c r="K13" i="3"/>
  <c r="K74" i="3"/>
  <c r="K51" i="3"/>
  <c r="K29" i="3"/>
  <c r="K65" i="3"/>
  <c r="P4" i="3"/>
  <c r="P3" i="3"/>
  <c r="P2" i="3"/>
  <c r="M94" i="3" s="1"/>
  <c r="F49" i="2"/>
  <c r="K49" i="2" s="1"/>
  <c r="F41" i="2"/>
  <c r="K41" i="2" s="1"/>
  <c r="F15" i="2"/>
  <c r="K15" i="2" s="1"/>
  <c r="F100" i="2"/>
  <c r="K100" i="2" s="1"/>
  <c r="F5" i="2"/>
  <c r="K5" i="2" s="1"/>
  <c r="F9" i="2"/>
  <c r="K9" i="2" s="1"/>
  <c r="F96" i="2"/>
  <c r="K96" i="2" s="1"/>
  <c r="F21" i="2"/>
  <c r="K21" i="2" s="1"/>
  <c r="F30" i="2"/>
  <c r="K30" i="2" s="1"/>
  <c r="F46" i="2"/>
  <c r="K46" i="2" s="1"/>
  <c r="F57" i="2"/>
  <c r="K57" i="2" s="1"/>
  <c r="F3" i="2"/>
  <c r="K3" i="2" s="1"/>
  <c r="F17" i="2"/>
  <c r="K17" i="2" s="1"/>
  <c r="F27" i="2"/>
  <c r="K27" i="2" s="1"/>
  <c r="F40" i="2"/>
  <c r="K40" i="2" s="1"/>
  <c r="F29" i="2"/>
  <c r="K29" i="2" s="1"/>
  <c r="F63" i="2"/>
  <c r="K63" i="2" s="1"/>
  <c r="F74" i="2"/>
  <c r="K74" i="2" s="1"/>
  <c r="F118" i="2"/>
  <c r="K118" i="2" s="1"/>
  <c r="F39" i="2"/>
  <c r="K39" i="2" s="1"/>
  <c r="F106" i="2"/>
  <c r="K106" i="2" s="1"/>
  <c r="F95" i="2"/>
  <c r="K95" i="2" s="1"/>
  <c r="F35" i="2"/>
  <c r="K35" i="2" s="1"/>
  <c r="F10" i="2"/>
  <c r="K10" i="2" s="1"/>
  <c r="F4" i="2"/>
  <c r="K4" i="2" s="1"/>
  <c r="F51" i="2"/>
  <c r="K51" i="2" s="1"/>
  <c r="F84" i="2"/>
  <c r="K84" i="2" s="1"/>
  <c r="F105" i="2"/>
  <c r="K105" i="2" s="1"/>
  <c r="F28" i="2"/>
  <c r="K28" i="2" s="1"/>
  <c r="F31" i="2"/>
  <c r="K31" i="2" s="1"/>
  <c r="F22" i="2"/>
  <c r="K22" i="2" s="1"/>
  <c r="F8" i="2"/>
  <c r="K8" i="2" s="1"/>
  <c r="F7" i="2"/>
  <c r="K7" i="2" s="1"/>
  <c r="F48" i="2"/>
  <c r="K48" i="2" s="1"/>
  <c r="F52" i="2"/>
  <c r="K52" i="2" s="1"/>
  <c r="F117" i="2"/>
  <c r="K117" i="2" s="1"/>
  <c r="F94" i="2"/>
  <c r="K94" i="2" s="1"/>
  <c r="F33" i="2"/>
  <c r="K33" i="2" s="1"/>
  <c r="F14" i="2"/>
  <c r="K14" i="2" s="1"/>
  <c r="F36" i="2"/>
  <c r="K36" i="2" s="1"/>
  <c r="F47" i="2"/>
  <c r="K47" i="2" s="1"/>
  <c r="F91" i="2"/>
  <c r="K91" i="2" s="1"/>
  <c r="F19" i="2"/>
  <c r="K19" i="2" s="1"/>
  <c r="F80" i="2"/>
  <c r="K80" i="2" s="1"/>
  <c r="F50" i="2"/>
  <c r="K50" i="2" s="1"/>
  <c r="F75" i="2"/>
  <c r="K75" i="2" s="1"/>
  <c r="F83" i="2"/>
  <c r="K83" i="2" s="1"/>
  <c r="F70" i="2"/>
  <c r="K70" i="2" s="1"/>
  <c r="F60" i="2"/>
  <c r="K60" i="2" s="1"/>
  <c r="F54" i="2"/>
  <c r="K54" i="2" s="1"/>
  <c r="F89" i="2"/>
  <c r="K89" i="2" s="1"/>
  <c r="F45" i="2"/>
  <c r="K45" i="2" s="1"/>
  <c r="F61" i="2"/>
  <c r="K61" i="2" s="1"/>
  <c r="F25" i="2"/>
  <c r="K25" i="2" s="1"/>
  <c r="F12" i="2"/>
  <c r="K12" i="2" s="1"/>
  <c r="F124" i="2"/>
  <c r="K124" i="2" s="1"/>
  <c r="F58" i="2"/>
  <c r="K58" i="2" s="1"/>
  <c r="F64" i="2"/>
  <c r="K64" i="2" s="1"/>
  <c r="F16" i="2"/>
  <c r="K16" i="2" s="1"/>
  <c r="F20" i="2"/>
  <c r="K20" i="2" s="1"/>
  <c r="F109" i="2"/>
  <c r="K109" i="2" s="1"/>
  <c r="F122" i="2"/>
  <c r="K122" i="2" s="1"/>
  <c r="F26" i="2"/>
  <c r="K26" i="2" s="1"/>
  <c r="F114" i="2"/>
  <c r="K114" i="2" s="1"/>
  <c r="F88" i="2"/>
  <c r="K88" i="2" s="1"/>
  <c r="F90" i="2"/>
  <c r="K90" i="2" s="1"/>
  <c r="F81" i="2"/>
  <c r="K81" i="2" s="1"/>
  <c r="F44" i="2"/>
  <c r="K44" i="2" s="1"/>
  <c r="F23" i="2"/>
  <c r="K23" i="2" s="1"/>
  <c r="F59" i="2"/>
  <c r="K59" i="2" s="1"/>
  <c r="F82" i="2"/>
  <c r="K82" i="2" s="1"/>
  <c r="F126" i="2"/>
  <c r="K126" i="2" s="1"/>
  <c r="F97" i="2"/>
  <c r="K97" i="2" s="1"/>
  <c r="F2" i="2"/>
  <c r="K2" i="2" s="1"/>
  <c r="F13" i="2"/>
  <c r="K13" i="2" s="1"/>
  <c r="F18" i="2"/>
  <c r="K18" i="2" s="1"/>
  <c r="F24" i="2"/>
  <c r="K24" i="2" s="1"/>
  <c r="F108" i="2"/>
  <c r="K108" i="2" s="1"/>
  <c r="F43" i="2"/>
  <c r="K43" i="2" s="1"/>
  <c r="F62" i="2"/>
  <c r="K62" i="2" s="1"/>
  <c r="F53" i="2"/>
  <c r="K53" i="2" s="1"/>
  <c r="F66" i="2"/>
  <c r="K66" i="2" s="1"/>
  <c r="F38" i="2"/>
  <c r="K38" i="2" s="1"/>
  <c r="F102" i="2"/>
  <c r="K102" i="2" s="1"/>
  <c r="F120" i="2"/>
  <c r="K120" i="2" s="1"/>
  <c r="F113" i="2"/>
  <c r="K113" i="2" s="1"/>
  <c r="F32" i="2"/>
  <c r="K32" i="2" s="1"/>
  <c r="F85" i="2"/>
  <c r="K85" i="2" s="1"/>
  <c r="F65" i="2"/>
  <c r="K65" i="2" s="1"/>
  <c r="F78" i="2"/>
  <c r="K78" i="2" s="1"/>
  <c r="F68" i="2"/>
  <c r="K68" i="2" s="1"/>
  <c r="F86" i="2"/>
  <c r="K86" i="2" s="1"/>
  <c r="F37" i="2"/>
  <c r="K37" i="2" s="1"/>
  <c r="F76" i="2"/>
  <c r="K76" i="2" s="1"/>
  <c r="F87" i="2"/>
  <c r="K87" i="2" s="1"/>
  <c r="F6" i="2"/>
  <c r="K6" i="2" s="1"/>
  <c r="F112" i="2"/>
  <c r="K112" i="2" s="1"/>
  <c r="F104" i="2"/>
  <c r="K104" i="2" s="1"/>
  <c r="F56" i="2"/>
  <c r="K56" i="2" s="1"/>
  <c r="F115" i="2"/>
  <c r="K115" i="2" s="1"/>
  <c r="F92" i="2"/>
  <c r="K92" i="2" s="1"/>
  <c r="F125" i="2"/>
  <c r="K125" i="2" s="1"/>
  <c r="F67" i="2"/>
  <c r="K67" i="2" s="1"/>
  <c r="F34" i="2"/>
  <c r="K34" i="2" s="1"/>
  <c r="F77" i="2"/>
  <c r="K77" i="2" s="1"/>
  <c r="F123" i="2"/>
  <c r="K123" i="2" s="1"/>
  <c r="F103" i="2"/>
  <c r="K103" i="2" s="1"/>
  <c r="F55" i="2"/>
  <c r="K55" i="2" s="1"/>
  <c r="F79" i="2"/>
  <c r="K79" i="2" s="1"/>
  <c r="F110" i="2"/>
  <c r="K110" i="2" s="1"/>
  <c r="F72" i="2"/>
  <c r="K72" i="2" s="1"/>
  <c r="F121" i="2"/>
  <c r="K121" i="2" s="1"/>
  <c r="F107" i="2"/>
  <c r="K107" i="2" s="1"/>
  <c r="F42" i="2"/>
  <c r="K42" i="2" s="1"/>
  <c r="F73" i="2"/>
  <c r="K73" i="2" s="1"/>
  <c r="F93" i="2"/>
  <c r="K93" i="2" s="1"/>
  <c r="F69" i="2"/>
  <c r="K69" i="2" s="1"/>
  <c r="F98" i="2"/>
  <c r="K98" i="2" s="1"/>
  <c r="F111" i="2"/>
  <c r="K111" i="2" s="1"/>
  <c r="F101" i="2"/>
  <c r="K101" i="2" s="1"/>
  <c r="F119" i="2"/>
  <c r="K119" i="2" s="1"/>
  <c r="F99" i="2"/>
  <c r="K99" i="2" s="1"/>
  <c r="F71" i="2"/>
  <c r="K71" i="2" s="1"/>
  <c r="F116" i="2"/>
  <c r="K116" i="2" s="1"/>
  <c r="F11" i="2"/>
  <c r="K11" i="2" s="1"/>
  <c r="P4" i="2"/>
  <c r="P3" i="2"/>
  <c r="P2" i="2"/>
  <c r="J9" i="2" l="1"/>
  <c r="J54" i="2"/>
  <c r="J22" i="2"/>
  <c r="J35" i="2"/>
  <c r="J59" i="2"/>
  <c r="J39" i="2"/>
  <c r="J87" i="2"/>
  <c r="J81" i="2"/>
  <c r="J77" i="2"/>
  <c r="J65" i="2"/>
  <c r="J101" i="2"/>
  <c r="J61" i="2"/>
  <c r="J63" i="2"/>
  <c r="J95" i="2"/>
  <c r="J73" i="2"/>
  <c r="J26" i="2"/>
  <c r="J3" i="2"/>
  <c r="J72" i="2"/>
  <c r="J31" i="2"/>
  <c r="J102" i="2"/>
  <c r="J11" i="2"/>
  <c r="J98" i="2"/>
  <c r="J42" i="2"/>
  <c r="J16" i="2"/>
  <c r="J96" i="2"/>
  <c r="J83" i="2"/>
  <c r="J50" i="2"/>
  <c r="J93" i="2"/>
  <c r="J97" i="2"/>
  <c r="J90" i="2"/>
  <c r="J48" i="2"/>
  <c r="J17" i="2"/>
  <c r="J18" i="2"/>
  <c r="J12" i="2"/>
  <c r="J66" i="2"/>
  <c r="J86" i="2"/>
  <c r="J67" i="2"/>
  <c r="J21" i="2"/>
  <c r="J74" i="2"/>
  <c r="J92" i="2"/>
  <c r="J108" i="2"/>
  <c r="J52" i="2"/>
  <c r="J68" i="2"/>
  <c r="J109" i="2"/>
  <c r="J120" i="2"/>
  <c r="J82" i="2"/>
  <c r="J110" i="2"/>
  <c r="J23" i="2"/>
  <c r="J13" i="2"/>
  <c r="J14" i="2"/>
  <c r="J78" i="2"/>
  <c r="J25" i="2"/>
  <c r="J24" i="2"/>
  <c r="J36" i="2"/>
  <c r="J103" i="2"/>
  <c r="J84" i="2"/>
  <c r="J100" i="2"/>
  <c r="J64" i="2"/>
  <c r="J89" i="2"/>
  <c r="J117" i="2"/>
  <c r="J112" i="2"/>
  <c r="J115" i="2"/>
  <c r="J107" i="2"/>
  <c r="J15" i="2"/>
  <c r="J38" i="2"/>
  <c r="J40" i="2"/>
  <c r="J88" i="2"/>
  <c r="J53" i="2"/>
  <c r="J126" i="2"/>
  <c r="J45" i="2"/>
  <c r="J91" i="2"/>
  <c r="J69" i="2"/>
  <c r="J118" i="2"/>
  <c r="J122" i="2"/>
  <c r="J106" i="2"/>
  <c r="J71" i="2"/>
  <c r="J105" i="2"/>
  <c r="J125" i="2"/>
  <c r="J32" i="2"/>
  <c r="J2" i="2"/>
  <c r="J6" i="2"/>
  <c r="J7" i="2"/>
  <c r="J29" i="2"/>
  <c r="J19" i="2"/>
  <c r="J51" i="2"/>
  <c r="J60" i="2"/>
  <c r="J76" i="2"/>
  <c r="J94" i="2"/>
  <c r="J33" i="2"/>
  <c r="J80" i="2"/>
  <c r="J70" i="2"/>
  <c r="J116" i="2"/>
  <c r="J113" i="2"/>
  <c r="J49" i="2"/>
  <c r="J28" i="2"/>
  <c r="J56" i="2"/>
  <c r="J34" i="2"/>
  <c r="J20" i="2"/>
  <c r="J47" i="2"/>
  <c r="J5" i="2"/>
  <c r="J58" i="2"/>
  <c r="J27" i="2"/>
  <c r="J75" i="2"/>
  <c r="J44" i="2"/>
  <c r="J124" i="2"/>
  <c r="J85" i="2"/>
  <c r="J37" i="2"/>
  <c r="J104" i="2"/>
  <c r="J123" i="2"/>
  <c r="J119" i="2"/>
  <c r="J43" i="2"/>
  <c r="J79" i="2"/>
  <c r="J55" i="2"/>
  <c r="J4" i="2"/>
  <c r="J41" i="2"/>
  <c r="J10" i="2"/>
  <c r="J46" i="2"/>
  <c r="J57" i="2"/>
  <c r="J30" i="2"/>
  <c r="J62" i="2"/>
  <c r="J99" i="2"/>
  <c r="J8" i="2"/>
  <c r="J114" i="2"/>
  <c r="J121" i="2"/>
  <c r="J111" i="2"/>
  <c r="J53" i="3"/>
  <c r="J92" i="3"/>
  <c r="G107" i="3"/>
  <c r="G110" i="3"/>
  <c r="J42" i="3"/>
  <c r="J15" i="3"/>
  <c r="J56" i="3"/>
  <c r="J32" i="3"/>
  <c r="J114" i="3"/>
  <c r="J66" i="3"/>
  <c r="J99" i="3"/>
  <c r="J87" i="3"/>
  <c r="G45" i="3"/>
  <c r="G88" i="3"/>
  <c r="J124" i="3"/>
  <c r="J12" i="3"/>
  <c r="J102" i="3"/>
  <c r="J97" i="3"/>
  <c r="J18" i="3"/>
  <c r="J33" i="3"/>
  <c r="J51" i="3"/>
  <c r="G31" i="3"/>
  <c r="G33" i="3"/>
  <c r="G102" i="3"/>
  <c r="G68" i="3"/>
  <c r="G8" i="3"/>
  <c r="J2" i="3"/>
  <c r="G79" i="3"/>
  <c r="G77" i="3"/>
  <c r="G121" i="3"/>
  <c r="G21" i="3"/>
  <c r="G116" i="3"/>
  <c r="G98" i="3"/>
  <c r="G75" i="3"/>
  <c r="G41" i="3"/>
  <c r="G89" i="3"/>
  <c r="J81" i="3"/>
  <c r="J31" i="3"/>
  <c r="G114" i="3"/>
  <c r="G100" i="3"/>
  <c r="J28" i="3"/>
  <c r="J73" i="3"/>
  <c r="J39" i="3"/>
  <c r="J49" i="3"/>
  <c r="J59" i="3"/>
  <c r="J107" i="3"/>
  <c r="J106" i="3"/>
  <c r="J88" i="3"/>
  <c r="G36" i="3"/>
  <c r="G34" i="3"/>
  <c r="J63" i="3"/>
  <c r="J24" i="3"/>
  <c r="J22" i="3"/>
  <c r="J93" i="3"/>
  <c r="J98" i="3"/>
  <c r="J11" i="3"/>
  <c r="J13" i="3"/>
  <c r="G51" i="3"/>
  <c r="G16" i="3"/>
  <c r="G14" i="3"/>
  <c r="G23" i="3"/>
  <c r="G38" i="3"/>
  <c r="G54" i="3"/>
  <c r="G106" i="3"/>
  <c r="G65" i="3"/>
  <c r="G62" i="3"/>
  <c r="G5" i="3"/>
  <c r="G42" i="3"/>
  <c r="G119" i="3"/>
  <c r="G59" i="3"/>
  <c r="G113" i="3"/>
  <c r="G11" i="3"/>
  <c r="J8" i="3"/>
  <c r="J41" i="3"/>
  <c r="J79" i="3"/>
  <c r="G43" i="3"/>
  <c r="G105" i="3"/>
  <c r="G66" i="3"/>
  <c r="J62" i="3"/>
  <c r="J71" i="3"/>
  <c r="J20" i="3"/>
  <c r="J69" i="3"/>
  <c r="J64" i="3"/>
  <c r="J34" i="3"/>
  <c r="J78" i="3"/>
  <c r="J54" i="3"/>
  <c r="J50" i="3"/>
  <c r="J100" i="3"/>
  <c r="J85" i="3"/>
  <c r="J26" i="3"/>
  <c r="J76" i="3"/>
  <c r="J38" i="3"/>
  <c r="J77" i="3"/>
  <c r="G90" i="3"/>
  <c r="G123" i="3"/>
  <c r="G28" i="3"/>
  <c r="G69" i="3"/>
  <c r="G4" i="3"/>
  <c r="G24" i="3"/>
  <c r="G61" i="3"/>
  <c r="G117" i="3"/>
  <c r="G67" i="3"/>
  <c r="G120" i="3"/>
  <c r="G15" i="3"/>
  <c r="G18" i="3"/>
  <c r="G85" i="3"/>
  <c r="G122" i="3"/>
  <c r="J125" i="3"/>
  <c r="J43" i="3"/>
  <c r="G50" i="3"/>
  <c r="J75" i="3"/>
  <c r="J67" i="3"/>
  <c r="J95" i="3"/>
  <c r="J70" i="3"/>
  <c r="J80" i="3"/>
  <c r="J17" i="3"/>
  <c r="J55" i="3"/>
  <c r="J60" i="3"/>
  <c r="J44" i="3"/>
  <c r="G99" i="3"/>
  <c r="G44" i="3"/>
  <c r="J91" i="3"/>
  <c r="J116" i="3"/>
  <c r="J21" i="3"/>
  <c r="J10" i="3"/>
  <c r="J104" i="3"/>
  <c r="J3" i="3"/>
  <c r="J46" i="3"/>
  <c r="G49" i="3"/>
  <c r="G108" i="3"/>
  <c r="G92" i="3"/>
  <c r="G104" i="3"/>
  <c r="G56" i="3"/>
  <c r="G86" i="3"/>
  <c r="G115" i="3"/>
  <c r="G17" i="3"/>
  <c r="G111" i="3"/>
  <c r="G29" i="3"/>
  <c r="G87" i="3"/>
  <c r="G78" i="3"/>
  <c r="G37" i="3"/>
  <c r="G124" i="3"/>
  <c r="J90" i="3"/>
  <c r="J16" i="3"/>
  <c r="G91" i="3"/>
  <c r="G25" i="3"/>
  <c r="J115" i="3"/>
  <c r="J72" i="3"/>
  <c r="J61" i="3"/>
  <c r="J14" i="3"/>
  <c r="J58" i="3"/>
  <c r="J68" i="3"/>
  <c r="G60" i="3"/>
  <c r="J83" i="3"/>
  <c r="J111" i="3"/>
  <c r="J96" i="3"/>
  <c r="J84" i="3"/>
  <c r="J23" i="3"/>
  <c r="J117" i="3"/>
  <c r="J86" i="3"/>
  <c r="J48" i="3"/>
  <c r="G2" i="3"/>
  <c r="G72" i="3"/>
  <c r="G64" i="3"/>
  <c r="G13" i="3"/>
  <c r="G73" i="3"/>
  <c r="G3" i="3"/>
  <c r="G81" i="3"/>
  <c r="G63" i="3"/>
  <c r="G80" i="3"/>
  <c r="G70" i="3"/>
  <c r="G118" i="3"/>
  <c r="G103" i="3"/>
  <c r="G74" i="3"/>
  <c r="G22" i="3"/>
  <c r="G82" i="3"/>
  <c r="J113" i="3"/>
  <c r="J109" i="3"/>
  <c r="J120" i="3"/>
  <c r="J40" i="3"/>
  <c r="J105" i="3"/>
  <c r="J108" i="3"/>
  <c r="J103" i="3"/>
  <c r="J45" i="3"/>
  <c r="J110" i="3"/>
  <c r="G35" i="3"/>
  <c r="J82" i="3"/>
  <c r="J122" i="3"/>
  <c r="J6" i="3"/>
  <c r="J4" i="3"/>
  <c r="J119" i="3"/>
  <c r="J123" i="3"/>
  <c r="J65" i="3"/>
  <c r="J37" i="3"/>
  <c r="G83" i="3"/>
  <c r="G71" i="3"/>
  <c r="G125" i="3"/>
  <c r="G101" i="3"/>
  <c r="G40" i="3"/>
  <c r="G109" i="3"/>
  <c r="G76" i="3"/>
  <c r="G93" i="3"/>
  <c r="G53" i="3"/>
  <c r="G6" i="3"/>
  <c r="G20" i="3"/>
  <c r="G27" i="3"/>
  <c r="G126" i="3"/>
  <c r="G7" i="3"/>
  <c r="G96" i="3"/>
  <c r="G19" i="3"/>
  <c r="G58" i="3"/>
  <c r="J19" i="3"/>
  <c r="J35" i="3"/>
  <c r="J126" i="3"/>
  <c r="J74" i="3"/>
  <c r="J94" i="3"/>
  <c r="G10" i="3"/>
  <c r="G46" i="3"/>
  <c r="G39" i="3"/>
  <c r="G32" i="3"/>
  <c r="J30" i="3"/>
  <c r="J52" i="3"/>
  <c r="J25" i="3"/>
  <c r="J5" i="3"/>
  <c r="J118" i="3"/>
  <c r="J101" i="3"/>
  <c r="J36" i="3"/>
  <c r="G55" i="3"/>
  <c r="G94" i="3"/>
  <c r="J47" i="3"/>
  <c r="J89" i="3"/>
  <c r="J7" i="3"/>
  <c r="J112" i="3"/>
  <c r="J27" i="3"/>
  <c r="J57" i="3"/>
  <c r="J121" i="3"/>
  <c r="J9" i="3"/>
  <c r="J29" i="3"/>
  <c r="G9" i="3"/>
  <c r="G48" i="3"/>
  <c r="G84" i="3"/>
  <c r="G112" i="3"/>
  <c r="G30" i="3"/>
  <c r="G47" i="3"/>
  <c r="G26" i="3"/>
  <c r="G97" i="3"/>
  <c r="G57" i="3"/>
  <c r="G52" i="3"/>
  <c r="G12" i="3"/>
  <c r="G95" i="3"/>
  <c r="L48" i="3"/>
  <c r="L3" i="3"/>
  <c r="L38" i="3"/>
  <c r="L11" i="3"/>
  <c r="L79" i="3"/>
  <c r="L33" i="3"/>
  <c r="L121" i="3"/>
  <c r="L123" i="3"/>
  <c r="L86" i="3"/>
  <c r="L104" i="3"/>
  <c r="L76" i="3"/>
  <c r="L98" i="3"/>
  <c r="L113" i="3"/>
  <c r="L18" i="3"/>
  <c r="L57" i="3"/>
  <c r="L119" i="3"/>
  <c r="L117" i="3"/>
  <c r="L10" i="3"/>
  <c r="L26" i="3"/>
  <c r="L93" i="3"/>
  <c r="L92" i="3"/>
  <c r="L97" i="3"/>
  <c r="L27" i="3"/>
  <c r="L4" i="3"/>
  <c r="L23" i="3"/>
  <c r="L21" i="3"/>
  <c r="L85" i="3"/>
  <c r="L22" i="3"/>
  <c r="L126" i="3"/>
  <c r="L102" i="3"/>
  <c r="L112" i="3"/>
  <c r="L6" i="3"/>
  <c r="L84" i="3"/>
  <c r="L116" i="3"/>
  <c r="L100" i="3"/>
  <c r="L24" i="3"/>
  <c r="L31" i="3"/>
  <c r="L12" i="3"/>
  <c r="L7" i="3"/>
  <c r="L122" i="3"/>
  <c r="L96" i="3"/>
  <c r="L91" i="3"/>
  <c r="L50" i="3"/>
  <c r="L63" i="3"/>
  <c r="L16" i="3"/>
  <c r="L124" i="3"/>
  <c r="L89" i="3"/>
  <c r="L82" i="3"/>
  <c r="L111" i="3"/>
  <c r="L28" i="3"/>
  <c r="L2" i="3"/>
  <c r="L60" i="3"/>
  <c r="L37" i="3"/>
  <c r="L110" i="3"/>
  <c r="L55" i="3"/>
  <c r="L65" i="3"/>
  <c r="L87" i="3"/>
  <c r="L75" i="3"/>
  <c r="L9" i="3"/>
  <c r="L45" i="3"/>
  <c r="L36" i="3"/>
  <c r="L99" i="3"/>
  <c r="L35" i="3"/>
  <c r="L88" i="3"/>
  <c r="L34" i="3"/>
  <c r="L44" i="3"/>
  <c r="L41" i="3"/>
  <c r="L78" i="3"/>
  <c r="L83" i="3"/>
  <c r="L47" i="3"/>
  <c r="L43" i="3"/>
  <c r="L54" i="3"/>
  <c r="L29" i="3"/>
  <c r="L51" i="3"/>
  <c r="L74" i="3"/>
  <c r="L13" i="3"/>
  <c r="L77" i="3"/>
  <c r="L46" i="3"/>
  <c r="L115" i="3"/>
  <c r="L109" i="3"/>
  <c r="L30" i="3"/>
  <c r="L42" i="3"/>
  <c r="L90" i="3"/>
  <c r="L73" i="3"/>
  <c r="L62" i="3"/>
  <c r="L67" i="3"/>
  <c r="L72" i="3"/>
  <c r="L120" i="3"/>
  <c r="L52" i="3"/>
  <c r="L15" i="3"/>
  <c r="L81" i="3"/>
  <c r="L39" i="3"/>
  <c r="L71" i="3"/>
  <c r="L95" i="3"/>
  <c r="L61" i="3"/>
  <c r="L40" i="3"/>
  <c r="L25" i="3"/>
  <c r="L56" i="3"/>
  <c r="L19" i="3"/>
  <c r="L49" i="3"/>
  <c r="L20" i="3"/>
  <c r="L70" i="3"/>
  <c r="L14" i="3"/>
  <c r="L105" i="3"/>
  <c r="L5" i="3"/>
  <c r="L32" i="3"/>
  <c r="L53" i="3"/>
  <c r="L59" i="3"/>
  <c r="L69" i="3"/>
  <c r="L80" i="3"/>
  <c r="L58" i="3"/>
  <c r="L108" i="3"/>
  <c r="L118" i="3"/>
  <c r="L114" i="3"/>
  <c r="L8" i="3"/>
  <c r="L107" i="3"/>
  <c r="L64" i="3"/>
  <c r="L17" i="3"/>
  <c r="L68" i="3"/>
  <c r="L103" i="3"/>
  <c r="L101" i="3"/>
  <c r="L66" i="3"/>
  <c r="L125" i="3"/>
  <c r="L106" i="3"/>
  <c r="L94" i="3"/>
  <c r="H68" i="3"/>
  <c r="G116" i="2"/>
  <c r="G115" i="2"/>
  <c r="G18" i="2"/>
  <c r="G44" i="2"/>
  <c r="G20" i="2"/>
  <c r="G45" i="2"/>
  <c r="G80" i="2"/>
  <c r="G117" i="2"/>
  <c r="G105" i="2"/>
  <c r="G39" i="2"/>
  <c r="G3" i="2"/>
  <c r="G93" i="2"/>
  <c r="G86" i="2"/>
  <c r="G55" i="2"/>
  <c r="G102" i="2"/>
  <c r="G71" i="2"/>
  <c r="G73" i="2"/>
  <c r="G103" i="2"/>
  <c r="G56" i="2"/>
  <c r="G68" i="2"/>
  <c r="G38" i="2"/>
  <c r="G13" i="2"/>
  <c r="G81" i="2"/>
  <c r="G16" i="2"/>
  <c r="G89" i="2"/>
  <c r="G19" i="2"/>
  <c r="G52" i="2"/>
  <c r="G84" i="2"/>
  <c r="G118" i="2"/>
  <c r="G57" i="2"/>
  <c r="G15" i="2"/>
  <c r="G99" i="2"/>
  <c r="G42" i="2"/>
  <c r="G123" i="2"/>
  <c r="G104" i="2"/>
  <c r="G78" i="2"/>
  <c r="G66" i="2"/>
  <c r="G2" i="2"/>
  <c r="G90" i="2"/>
  <c r="G64" i="2"/>
  <c r="G54" i="2"/>
  <c r="G91" i="2"/>
  <c r="G48" i="2"/>
  <c r="G51" i="2"/>
  <c r="G74" i="2"/>
  <c r="G46" i="2"/>
  <c r="G107" i="2"/>
  <c r="G65" i="2"/>
  <c r="G53" i="2"/>
  <c r="G88" i="2"/>
  <c r="G58" i="2"/>
  <c r="G60" i="2"/>
  <c r="G47" i="2"/>
  <c r="G7" i="2"/>
  <c r="G4" i="2"/>
  <c r="G63" i="2"/>
  <c r="G30" i="2"/>
  <c r="G49" i="2"/>
  <c r="G121" i="2"/>
  <c r="G6" i="2"/>
  <c r="G62" i="2"/>
  <c r="G126" i="2"/>
  <c r="G114" i="2"/>
  <c r="G124" i="2"/>
  <c r="G70" i="2"/>
  <c r="G36" i="2"/>
  <c r="G8" i="2"/>
  <c r="G10" i="2"/>
  <c r="G29" i="2"/>
  <c r="G21" i="2"/>
  <c r="G111" i="2"/>
  <c r="G72" i="2"/>
  <c r="G67" i="2"/>
  <c r="G87" i="2"/>
  <c r="G32" i="2"/>
  <c r="G43" i="2"/>
  <c r="G82" i="2"/>
  <c r="G26" i="2"/>
  <c r="G12" i="2"/>
  <c r="G83" i="2"/>
  <c r="G14" i="2"/>
  <c r="G22" i="2"/>
  <c r="G35" i="2"/>
  <c r="G40" i="2"/>
  <c r="G96" i="2"/>
  <c r="L30" i="2"/>
  <c r="L96" i="2"/>
  <c r="L8" i="2"/>
  <c r="L94" i="2"/>
  <c r="L52" i="2"/>
  <c r="L53" i="2"/>
  <c r="L19" i="2"/>
  <c r="L126" i="2"/>
  <c r="L25" i="2"/>
  <c r="L122" i="2"/>
  <c r="L92" i="2"/>
  <c r="L103" i="2"/>
  <c r="L77" i="2"/>
  <c r="L42" i="2"/>
  <c r="L111" i="2"/>
  <c r="L23" i="2"/>
  <c r="L73" i="2"/>
  <c r="L11" i="2"/>
  <c r="L46" i="2"/>
  <c r="L10" i="2"/>
  <c r="L75" i="2"/>
  <c r="L40" i="2"/>
  <c r="L59" i="2"/>
  <c r="L89" i="2"/>
  <c r="L2" i="2"/>
  <c r="L26" i="2"/>
  <c r="L88" i="2"/>
  <c r="L45" i="2"/>
  <c r="L108" i="2"/>
  <c r="L99" i="2"/>
  <c r="L72" i="2"/>
  <c r="L110" i="2"/>
  <c r="L71" i="2"/>
  <c r="L60" i="2"/>
  <c r="L87" i="2"/>
  <c r="L49" i="2"/>
  <c r="L9" i="2"/>
  <c r="L39" i="2"/>
  <c r="L14" i="2"/>
  <c r="L20" i="2"/>
  <c r="L51" i="2"/>
  <c r="L81" i="2"/>
  <c r="L47" i="2"/>
  <c r="L95" i="2"/>
  <c r="L97" i="2"/>
  <c r="L68" i="2"/>
  <c r="L78" i="2"/>
  <c r="L86" i="2"/>
  <c r="L115" i="2"/>
  <c r="L98" i="2"/>
  <c r="L101" i="2"/>
  <c r="L63" i="2"/>
  <c r="L64" i="2"/>
  <c r="L65" i="2"/>
  <c r="L15" i="2"/>
  <c r="L48" i="2"/>
  <c r="L106" i="2"/>
  <c r="L22" i="2"/>
  <c r="L105" i="2"/>
  <c r="L50" i="2"/>
  <c r="L70" i="2"/>
  <c r="L43" i="2"/>
  <c r="L13" i="2"/>
  <c r="L66" i="2"/>
  <c r="L62" i="2"/>
  <c r="L37" i="2"/>
  <c r="L104" i="2"/>
  <c r="L55" i="2"/>
  <c r="L93" i="2"/>
  <c r="L119" i="2"/>
  <c r="L124" i="2"/>
  <c r="L69" i="2"/>
  <c r="L5" i="2"/>
  <c r="L35" i="2"/>
  <c r="L91" i="2"/>
  <c r="L7" i="2"/>
  <c r="L117" i="2"/>
  <c r="L29" i="2"/>
  <c r="L84" i="2"/>
  <c r="L82" i="2"/>
  <c r="L102" i="2"/>
  <c r="L109" i="2"/>
  <c r="L113" i="2"/>
  <c r="L120" i="2"/>
  <c r="L76" i="2"/>
  <c r="L123" i="2"/>
  <c r="L107" i="2"/>
  <c r="L83" i="2"/>
  <c r="L44" i="2"/>
  <c r="L21" i="2"/>
  <c r="L27" i="2"/>
  <c r="L74" i="2"/>
  <c r="L4" i="2"/>
  <c r="L67" i="2"/>
  <c r="L36" i="2"/>
  <c r="L12" i="2"/>
  <c r="L61" i="2"/>
  <c r="L18" i="2"/>
  <c r="L32" i="2"/>
  <c r="L24" i="2"/>
  <c r="L6" i="2"/>
  <c r="L56" i="2"/>
  <c r="L112" i="2"/>
  <c r="L121" i="2"/>
  <c r="L17" i="2"/>
  <c r="L34" i="2"/>
  <c r="L57" i="2"/>
  <c r="L3" i="2"/>
  <c r="L118" i="2"/>
  <c r="L28" i="2"/>
  <c r="L33" i="2"/>
  <c r="L80" i="2"/>
  <c r="L54" i="2"/>
  <c r="L58" i="2"/>
  <c r="L16" i="2"/>
  <c r="L38" i="2"/>
  <c r="L90" i="2"/>
  <c r="L85" i="2"/>
  <c r="L125" i="2"/>
  <c r="L79" i="2"/>
  <c r="L116" i="2"/>
  <c r="L31" i="2"/>
  <c r="L114" i="2"/>
  <c r="G112" i="2"/>
  <c r="G97" i="2"/>
  <c r="G101" i="2"/>
  <c r="G34" i="2"/>
  <c r="G85" i="2"/>
  <c r="G98" i="2"/>
  <c r="G110" i="2"/>
  <c r="G125" i="2"/>
  <c r="G76" i="2"/>
  <c r="G113" i="2"/>
  <c r="G108" i="2"/>
  <c r="G59" i="2"/>
  <c r="G122" i="2"/>
  <c r="G25" i="2"/>
  <c r="G75" i="2"/>
  <c r="G33" i="2"/>
  <c r="G31" i="2"/>
  <c r="G95" i="2"/>
  <c r="G27" i="2"/>
  <c r="G9" i="2"/>
  <c r="G119" i="2"/>
  <c r="G77" i="2"/>
  <c r="G11" i="2"/>
  <c r="G69" i="2"/>
  <c r="G79" i="2"/>
  <c r="G92" i="2"/>
  <c r="G37" i="2"/>
  <c r="G120" i="2"/>
  <c r="G24" i="2"/>
  <c r="G23" i="2"/>
  <c r="G109" i="2"/>
  <c r="G61" i="2"/>
  <c r="G50" i="2"/>
  <c r="G94" i="2"/>
  <c r="G28" i="2"/>
  <c r="G106" i="2"/>
  <c r="G17" i="2"/>
  <c r="G5" i="2"/>
  <c r="G100" i="2"/>
  <c r="G41" i="2"/>
  <c r="L41" i="2"/>
  <c r="L100" i="2"/>
  <c r="H13" i="2" l="1"/>
  <c r="H96" i="3"/>
  <c r="H110" i="3"/>
  <c r="H66" i="3"/>
  <c r="H46" i="3"/>
  <c r="H32" i="2"/>
  <c r="H106" i="3"/>
  <c r="H119" i="3"/>
  <c r="H63" i="3"/>
  <c r="H45" i="3"/>
  <c r="H61" i="3"/>
  <c r="H103" i="2"/>
  <c r="H117" i="3"/>
  <c r="H43" i="3"/>
  <c r="H98" i="3"/>
  <c r="H125" i="3"/>
  <c r="H94" i="3"/>
  <c r="H28" i="2"/>
  <c r="H25" i="3"/>
  <c r="H86" i="2"/>
  <c r="H31" i="2"/>
  <c r="H29" i="3"/>
  <c r="H11" i="3"/>
  <c r="H103" i="3"/>
  <c r="H44" i="3"/>
  <c r="H83" i="3"/>
  <c r="H123" i="3"/>
  <c r="H86" i="3"/>
  <c r="H72" i="3"/>
  <c r="H60" i="3"/>
  <c r="H64" i="3"/>
  <c r="H39" i="3"/>
  <c r="H53" i="3"/>
  <c r="H56" i="3"/>
  <c r="H7" i="3"/>
  <c r="H120" i="2"/>
  <c r="H67" i="2"/>
  <c r="H93" i="2"/>
  <c r="H102" i="2"/>
  <c r="H101" i="2"/>
  <c r="H22" i="2"/>
  <c r="H62" i="2"/>
  <c r="H79" i="2"/>
  <c r="H44" i="2"/>
  <c r="H56" i="2"/>
  <c r="H94" i="2"/>
  <c r="H2" i="2"/>
  <c r="H69" i="2"/>
  <c r="H15" i="2"/>
  <c r="H84" i="2"/>
  <c r="H23" i="2"/>
  <c r="H118" i="3"/>
  <c r="H109" i="2"/>
  <c r="H107" i="2"/>
  <c r="H51" i="3"/>
  <c r="H41" i="3"/>
  <c r="H93" i="3"/>
  <c r="H17" i="3"/>
  <c r="H47" i="3"/>
  <c r="H9" i="3"/>
  <c r="H121" i="3"/>
  <c r="H4" i="3"/>
  <c r="H23" i="3"/>
  <c r="H87" i="3"/>
  <c r="H109" i="3"/>
  <c r="H70" i="3"/>
  <c r="H20" i="3"/>
  <c r="H42" i="3"/>
  <c r="H12" i="3"/>
  <c r="H81" i="3"/>
  <c r="H108" i="3"/>
  <c r="H68" i="2"/>
  <c r="H66" i="2"/>
  <c r="H83" i="2"/>
  <c r="H72" i="2"/>
  <c r="H77" i="2"/>
  <c r="H9" i="2"/>
  <c r="H57" i="2"/>
  <c r="H119" i="2"/>
  <c r="H27" i="2"/>
  <c r="H49" i="2"/>
  <c r="H60" i="2"/>
  <c r="H125" i="2"/>
  <c r="H45" i="2"/>
  <c r="H115" i="2"/>
  <c r="H36" i="2"/>
  <c r="H69" i="3"/>
  <c r="H65" i="2"/>
  <c r="H3" i="3"/>
  <c r="H38" i="3"/>
  <c r="H22" i="3"/>
  <c r="H101" i="3"/>
  <c r="H79" i="3"/>
  <c r="H33" i="3"/>
  <c r="H57" i="3"/>
  <c r="H6" i="3"/>
  <c r="H84" i="3"/>
  <c r="H65" i="3"/>
  <c r="H95" i="3"/>
  <c r="H71" i="3"/>
  <c r="H111" i="3"/>
  <c r="H37" i="3"/>
  <c r="H90" i="3"/>
  <c r="H105" i="3"/>
  <c r="H52" i="3"/>
  <c r="H52" i="2"/>
  <c r="H12" i="2"/>
  <c r="H96" i="2"/>
  <c r="H3" i="2"/>
  <c r="H81" i="2"/>
  <c r="H111" i="2"/>
  <c r="H46" i="2"/>
  <c r="H123" i="2"/>
  <c r="H58" i="2"/>
  <c r="H113" i="2"/>
  <c r="H51" i="2"/>
  <c r="H105" i="2"/>
  <c r="H126" i="2"/>
  <c r="H112" i="2"/>
  <c r="H24" i="2"/>
  <c r="H19" i="3"/>
  <c r="H75" i="2"/>
  <c r="H91" i="2"/>
  <c r="H104" i="3"/>
  <c r="H76" i="3"/>
  <c r="H24" i="3"/>
  <c r="H113" i="3"/>
  <c r="H18" i="3"/>
  <c r="H27" i="3"/>
  <c r="H74" i="3"/>
  <c r="H50" i="3"/>
  <c r="H67" i="3"/>
  <c r="H62" i="3"/>
  <c r="H35" i="3"/>
  <c r="H73" i="3"/>
  <c r="H16" i="3"/>
  <c r="H40" i="3"/>
  <c r="H108" i="2"/>
  <c r="H18" i="2"/>
  <c r="H16" i="2"/>
  <c r="H26" i="2"/>
  <c r="H73" i="2"/>
  <c r="H87" i="2"/>
  <c r="H121" i="2"/>
  <c r="H10" i="2"/>
  <c r="H104" i="2"/>
  <c r="H5" i="2"/>
  <c r="H116" i="2"/>
  <c r="H19" i="2"/>
  <c r="H71" i="2"/>
  <c r="H53" i="2"/>
  <c r="H117" i="2"/>
  <c r="H25" i="2"/>
  <c r="H10" i="3"/>
  <c r="H26" i="3"/>
  <c r="H92" i="3"/>
  <c r="H97" i="3"/>
  <c r="H112" i="3"/>
  <c r="H54" i="3"/>
  <c r="H58" i="3"/>
  <c r="H91" i="3"/>
  <c r="H55" i="3"/>
  <c r="H122" i="3"/>
  <c r="H107" i="3"/>
  <c r="H89" i="3"/>
  <c r="H28" i="3"/>
  <c r="H36" i="3"/>
  <c r="H120" i="3"/>
  <c r="H82" i="3"/>
  <c r="H92" i="2"/>
  <c r="H17" i="2"/>
  <c r="H48" i="2"/>
  <c r="H42" i="2"/>
  <c r="H95" i="2"/>
  <c r="H39" i="2"/>
  <c r="H114" i="2"/>
  <c r="H41" i="2"/>
  <c r="H37" i="2"/>
  <c r="H47" i="2"/>
  <c r="H70" i="2"/>
  <c r="H29" i="2"/>
  <c r="H106" i="2"/>
  <c r="H88" i="2"/>
  <c r="H89" i="2"/>
  <c r="H78" i="2"/>
  <c r="H50" i="2"/>
  <c r="H54" i="2"/>
  <c r="H43" i="2"/>
  <c r="H21" i="3"/>
  <c r="H85" i="3"/>
  <c r="H126" i="3"/>
  <c r="H102" i="3"/>
  <c r="H13" i="3"/>
  <c r="H78" i="3"/>
  <c r="H14" i="3"/>
  <c r="H115" i="3"/>
  <c r="H75" i="3"/>
  <c r="H59" i="3"/>
  <c r="H99" i="3"/>
  <c r="H114" i="3"/>
  <c r="H5" i="3"/>
  <c r="H124" i="3"/>
  <c r="H110" i="2"/>
  <c r="H74" i="2"/>
  <c r="H90" i="2"/>
  <c r="H98" i="2"/>
  <c r="H63" i="2"/>
  <c r="H59" i="2"/>
  <c r="H8" i="2"/>
  <c r="H4" i="2"/>
  <c r="H85" i="2"/>
  <c r="H20" i="2"/>
  <c r="H80" i="2"/>
  <c r="H7" i="2"/>
  <c r="H122" i="2"/>
  <c r="H40" i="2"/>
  <c r="H64" i="2"/>
  <c r="H14" i="2"/>
  <c r="H80" i="3"/>
  <c r="H15" i="3"/>
  <c r="H30" i="2"/>
  <c r="H76" i="2"/>
  <c r="H116" i="3"/>
  <c r="H100" i="3"/>
  <c r="H31" i="3"/>
  <c r="H77" i="3"/>
  <c r="H2" i="3"/>
  <c r="H48" i="3"/>
  <c r="H34" i="3"/>
  <c r="H88" i="3"/>
  <c r="H49" i="3"/>
  <c r="H8" i="3"/>
  <c r="H32" i="3"/>
  <c r="H30" i="3"/>
  <c r="H82" i="2"/>
  <c r="H21" i="2"/>
  <c r="H97" i="2"/>
  <c r="H11" i="2"/>
  <c r="H61" i="2"/>
  <c r="H35" i="2"/>
  <c r="H99" i="2"/>
  <c r="H55" i="2"/>
  <c r="H124" i="2"/>
  <c r="H34" i="2"/>
  <c r="H33" i="2"/>
  <c r="H6" i="2"/>
  <c r="H118" i="2"/>
  <c r="H38" i="2"/>
  <c r="H100" i="2"/>
  <c r="M28" i="2" l="1"/>
  <c r="M95" i="3" l="1"/>
  <c r="M2" i="3" l="1"/>
  <c r="M96" i="3" l="1"/>
  <c r="M97" i="3" l="1"/>
  <c r="M99" i="3" l="1"/>
  <c r="M98" i="3"/>
  <c r="M100" i="3" l="1"/>
  <c r="M101" i="3" l="1"/>
  <c r="M102" i="3" l="1"/>
  <c r="M103" i="3" l="1"/>
  <c r="M104" i="3" l="1"/>
  <c r="M105" i="3" l="1"/>
  <c r="M106" i="3" l="1"/>
  <c r="M107" i="3" l="1"/>
  <c r="M108" i="3" l="1"/>
  <c r="I3" i="3"/>
  <c r="I4" i="3" s="1"/>
  <c r="M4" i="3" l="1"/>
  <c r="M109" i="3"/>
  <c r="M3" i="3"/>
  <c r="M110" i="3" l="1"/>
  <c r="M5" i="3"/>
  <c r="I3" i="2"/>
  <c r="I4" i="2" s="1"/>
  <c r="M53" i="2"/>
  <c r="M86" i="2"/>
  <c r="M102" i="2"/>
  <c r="M35" i="2"/>
  <c r="M47" i="2"/>
  <c r="M29" i="2"/>
  <c r="M88" i="2"/>
  <c r="M78" i="2"/>
  <c r="M66" i="2"/>
  <c r="M55" i="2"/>
  <c r="M40" i="2"/>
  <c r="M72" i="2"/>
  <c r="M54" i="2"/>
  <c r="M79" i="2"/>
  <c r="M34" i="2"/>
  <c r="M38" i="2"/>
  <c r="M3" i="2"/>
  <c r="M43" i="2"/>
  <c r="M56" i="2"/>
  <c r="M2" i="2"/>
  <c r="M108" i="2"/>
  <c r="M82" i="2"/>
  <c r="M48" i="2"/>
  <c r="M74" i="2"/>
  <c r="M117" i="2"/>
  <c r="M36" i="2"/>
  <c r="M61" i="2"/>
  <c r="M109" i="2"/>
  <c r="M103" i="2"/>
  <c r="M31" i="2"/>
  <c r="M116" i="2"/>
  <c r="M125" i="2"/>
  <c r="M118" i="2"/>
  <c r="M67" i="2"/>
  <c r="M80" i="2"/>
  <c r="M58" i="2"/>
  <c r="M32" i="2"/>
  <c r="M90" i="2"/>
  <c r="M99" i="2"/>
  <c r="M73" i="2"/>
  <c r="M69" i="2"/>
  <c r="M91" i="2"/>
  <c r="M100" i="2"/>
  <c r="M63" i="2"/>
  <c r="M33" i="2"/>
  <c r="M89" i="2"/>
  <c r="M124" i="2"/>
  <c r="M114" i="2"/>
  <c r="M87" i="2"/>
  <c r="M104" i="2"/>
  <c r="M42" i="2"/>
  <c r="M111" i="2"/>
  <c r="M105" i="2"/>
  <c r="M49" i="2"/>
  <c r="M96" i="2"/>
  <c r="M75" i="2"/>
  <c r="M60" i="2"/>
  <c r="M81" i="2"/>
  <c r="M126" i="2"/>
  <c r="M122" i="2"/>
  <c r="M92" i="2"/>
  <c r="M76" i="2"/>
  <c r="M110" i="2"/>
  <c r="M71" i="2"/>
  <c r="M70" i="2"/>
  <c r="M101" i="2"/>
  <c r="M95" i="2"/>
  <c r="M77" i="2"/>
  <c r="M57" i="2"/>
  <c r="M59" i="2"/>
  <c r="M68" i="2"/>
  <c r="M120" i="2"/>
  <c r="M115" i="2"/>
  <c r="M93" i="2"/>
  <c r="M119" i="2"/>
  <c r="M46" i="2"/>
  <c r="M52" i="2"/>
  <c r="M45" i="2"/>
  <c r="M37" i="2"/>
  <c r="M98" i="2"/>
  <c r="M39" i="2"/>
  <c r="M83" i="2"/>
  <c r="M84" i="2"/>
  <c r="M30" i="2"/>
  <c r="M106" i="2"/>
  <c r="M94" i="2"/>
  <c r="M51" i="2"/>
  <c r="M64" i="2"/>
  <c r="M44" i="2"/>
  <c r="M62" i="2"/>
  <c r="M85" i="2"/>
  <c r="M123" i="2"/>
  <c r="M107" i="2"/>
  <c r="M50" i="2"/>
  <c r="M97" i="2"/>
  <c r="M113" i="2"/>
  <c r="M65" i="2"/>
  <c r="M112" i="2"/>
  <c r="M121" i="2"/>
  <c r="M41" i="2"/>
  <c r="M4" i="2" l="1"/>
  <c r="M6" i="3"/>
  <c r="M111" i="3"/>
  <c r="M5" i="2" l="1"/>
  <c r="M112" i="3"/>
  <c r="M7" i="3"/>
  <c r="M6" i="2" l="1"/>
  <c r="M8" i="3"/>
  <c r="M113" i="3"/>
  <c r="M7" i="2" l="1"/>
  <c r="M114" i="3"/>
  <c r="M9" i="3"/>
  <c r="M8" i="2" l="1"/>
  <c r="M10" i="3"/>
  <c r="M115" i="3"/>
  <c r="M9" i="2" l="1"/>
  <c r="M116" i="3"/>
  <c r="M11" i="3"/>
  <c r="M10" i="2" l="1"/>
  <c r="M12" i="3"/>
  <c r="M117" i="3"/>
  <c r="M11" i="2" l="1"/>
  <c r="M118" i="3"/>
  <c r="M13" i="3"/>
  <c r="M12" i="2" l="1"/>
  <c r="M14" i="3"/>
  <c r="M119" i="3"/>
  <c r="M13" i="2" l="1"/>
  <c r="M120" i="3"/>
  <c r="M15" i="3"/>
  <c r="M14" i="2" l="1"/>
  <c r="M16" i="3"/>
  <c r="M121" i="3"/>
  <c r="M15" i="2" l="1"/>
  <c r="M122" i="3"/>
  <c r="M17" i="3"/>
  <c r="M16" i="2" l="1"/>
  <c r="M18" i="3"/>
  <c r="M123" i="3"/>
  <c r="M17" i="2" l="1"/>
  <c r="M124" i="3"/>
  <c r="M19" i="3"/>
  <c r="M18" i="2" l="1"/>
  <c r="M20" i="3"/>
  <c r="M125" i="3"/>
  <c r="M126" i="3"/>
  <c r="M19" i="2" l="1"/>
  <c r="M21" i="3"/>
  <c r="M20" i="2" l="1"/>
  <c r="M22" i="3"/>
  <c r="M21" i="2" l="1"/>
  <c r="M23" i="3"/>
  <c r="M22" i="2" l="1"/>
  <c r="M24" i="3"/>
  <c r="M23" i="2" l="1"/>
  <c r="M25" i="3"/>
  <c r="M24" i="2" l="1"/>
  <c r="M26" i="3"/>
  <c r="M25" i="2" l="1"/>
  <c r="M27" i="3"/>
  <c r="M27" i="2" l="1"/>
  <c r="M26" i="2"/>
  <c r="M28" i="3"/>
  <c r="M29" i="3" l="1"/>
  <c r="M30" i="3" l="1"/>
  <c r="M31" i="3" l="1"/>
  <c r="M32" i="3" l="1"/>
  <c r="M33" i="3" l="1"/>
  <c r="M34" i="3" l="1"/>
  <c r="M35" i="3" l="1"/>
  <c r="M36" i="3" l="1"/>
  <c r="M37" i="3" l="1"/>
  <c r="M38" i="3" l="1"/>
  <c r="M39" i="3" l="1"/>
  <c r="M40" i="3" l="1"/>
  <c r="M41" i="3" l="1"/>
  <c r="M42" i="3" l="1"/>
  <c r="M43" i="3" l="1"/>
  <c r="M44" i="3" l="1"/>
  <c r="M45" i="3" l="1"/>
  <c r="M46" i="3" l="1"/>
  <c r="M47" i="3" l="1"/>
  <c r="M48" i="3" l="1"/>
  <c r="M49" i="3" l="1"/>
  <c r="M50" i="3" l="1"/>
  <c r="M51" i="3" l="1"/>
  <c r="M52" i="3" l="1"/>
  <c r="M53" i="3" l="1"/>
  <c r="M54" i="3" l="1"/>
  <c r="M55" i="3" l="1"/>
  <c r="M56" i="3" l="1"/>
  <c r="M57" i="3" l="1"/>
  <c r="M58" i="3" l="1"/>
  <c r="M59" i="3" l="1"/>
  <c r="M60" i="3" l="1"/>
  <c r="M61" i="3" l="1"/>
  <c r="M62" i="3" l="1"/>
  <c r="M63" i="3" l="1"/>
  <c r="M64" i="3" l="1"/>
  <c r="M65" i="3" l="1"/>
  <c r="M66" i="3" l="1"/>
  <c r="M67" i="3" l="1"/>
  <c r="M68" i="3" l="1"/>
  <c r="M69" i="3" l="1"/>
  <c r="M70" i="3" l="1"/>
  <c r="M71" i="3" l="1"/>
  <c r="M72" i="3" l="1"/>
  <c r="M73" i="3" l="1"/>
  <c r="M74" i="3" l="1"/>
  <c r="M75" i="3" l="1"/>
  <c r="M76" i="3" l="1"/>
  <c r="M77" i="3" l="1"/>
  <c r="M78" i="3" l="1"/>
  <c r="M79" i="3" l="1"/>
  <c r="M80" i="3" l="1"/>
  <c r="M81" i="3" l="1"/>
  <c r="M82" i="3" l="1"/>
  <c r="M83" i="3" l="1"/>
  <c r="M84" i="3" l="1"/>
  <c r="M85" i="3" l="1"/>
  <c r="M86" i="3" l="1"/>
  <c r="M87" i="3" l="1"/>
  <c r="M88" i="3" l="1"/>
  <c r="M89" i="3" l="1"/>
  <c r="M90" i="3" l="1"/>
  <c r="M91" i="3" l="1"/>
  <c r="M92" i="3" l="1"/>
  <c r="M93" i="3"/>
</calcChain>
</file>

<file path=xl/sharedStrings.xml><?xml version="1.0" encoding="utf-8"?>
<sst xmlns="http://schemas.openxmlformats.org/spreadsheetml/2006/main" count="48" uniqueCount="26">
  <si>
    <t>R</t>
  </si>
  <si>
    <t>Catalog Response Rate</t>
  </si>
  <si>
    <t>Email Response Rate</t>
  </si>
  <si>
    <t>Catalog Revenue Per Customer Order</t>
  </si>
  <si>
    <t>Email Revenue Per Customer Order</t>
  </si>
  <si>
    <t>Average Catalog Response Rate (Percent)</t>
  </si>
  <si>
    <t>Average Catalog Revenue Per Customer Order</t>
  </si>
  <si>
    <t>Lift</t>
  </si>
  <si>
    <t>Each RFM Segment Represents Percentile</t>
  </si>
  <si>
    <t>Cumulative Percentile (Random Mailing)</t>
  </si>
  <si>
    <t>Cumulative Percentile (Smart Mailing)</t>
  </si>
  <si>
    <t>Maximum Number of Prospects</t>
  </si>
  <si>
    <t>Estimated Number of Respondents</t>
  </si>
  <si>
    <t>Revenue (Smart Mailing)</t>
  </si>
  <si>
    <t>Cumulative Revenue (Smart Mailing)</t>
  </si>
  <si>
    <t>Cumulative Revenue (Random Mailing)</t>
  </si>
  <si>
    <t>Average Email Response Rate (Percent)</t>
  </si>
  <si>
    <t>Average Email Revenue Per Customer Order</t>
  </si>
  <si>
    <t>Cumulative Percentile (Random Emailing)</t>
  </si>
  <si>
    <t>Cumulative Percentile (Smart Emailing)</t>
  </si>
  <si>
    <t>Cumulative Revenue (Smart Emailing)</t>
  </si>
  <si>
    <t>Revenue (Smart Emailing)</t>
  </si>
  <si>
    <t>Cumulative Expected Lift</t>
  </si>
  <si>
    <t>Cumulative Revenue (Random Emailing)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</si>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</sst>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 applyBorder="1"/>
    <xf numFmtId="10" fontId="0" fillId="0" borderId="0" xfId="0" applyNumberFormat="1"/>
    <xf numFmtId="10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val>
          <c:smooth val="0"/>
        </c:ser>
        <c:ser>
          <c:idx val="1"/>
          <c:order val="1"/>
          <c:tx>
            <c:v>Smart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Set)'!$J$2:$J$126</c:f>
              <c:numCache>
                <c:formatCode>0.00%</c:formatCode>
                <c:ptCount val="125"/>
                <c:pt idx="0">
                  <c:v>2.4996521819783887E-2</c:v>
                </c:pt>
                <c:pt idx="1">
                  <c:v>4.7117747994249407E-2</c:v>
                </c:pt>
                <c:pt idx="2">
                  <c:v>6.8125956499559423E-2</c:v>
                </c:pt>
                <c:pt idx="3">
                  <c:v>8.8160274544358389E-2</c:v>
                </c:pt>
                <c:pt idx="4">
                  <c:v>0.10606130872327596</c:v>
                </c:pt>
                <c:pt idx="5">
                  <c:v>0.12303482817789731</c:v>
                </c:pt>
                <c:pt idx="6">
                  <c:v>0.1394518387979409</c:v>
                </c:pt>
                <c:pt idx="7">
                  <c:v>0.15559059500069561</c:v>
                </c:pt>
                <c:pt idx="8">
                  <c:v>0.17084821221536892</c:v>
                </c:pt>
                <c:pt idx="9">
                  <c:v>0.18536381765060519</c:v>
                </c:pt>
                <c:pt idx="10">
                  <c:v>0.19932291425126372</c:v>
                </c:pt>
                <c:pt idx="11">
                  <c:v>0.21323563511570742</c:v>
                </c:pt>
                <c:pt idx="12">
                  <c:v>0.22710198024393635</c:v>
                </c:pt>
                <c:pt idx="13">
                  <c:v>0.24055094374623195</c:v>
                </c:pt>
                <c:pt idx="14">
                  <c:v>0.25372165283123865</c:v>
                </c:pt>
                <c:pt idx="15">
                  <c:v>0.26666048323517133</c:v>
                </c:pt>
                <c:pt idx="16">
                  <c:v>0.27941381069424476</c:v>
                </c:pt>
                <c:pt idx="17">
                  <c:v>0.29207438668088853</c:v>
                </c:pt>
                <c:pt idx="18">
                  <c:v>0.30459583545888791</c:v>
                </c:pt>
                <c:pt idx="19">
                  <c:v>0.31711728423688729</c:v>
                </c:pt>
                <c:pt idx="20">
                  <c:v>0.32936047859759776</c:v>
                </c:pt>
                <c:pt idx="21">
                  <c:v>0.34118629133237494</c:v>
                </c:pt>
                <c:pt idx="22">
                  <c:v>0.35278022538607801</c:v>
                </c:pt>
                <c:pt idx="23">
                  <c:v>0.36395677781384778</c:v>
                </c:pt>
                <c:pt idx="24">
                  <c:v>0.37499420303297309</c:v>
                </c:pt>
                <c:pt idx="25">
                  <c:v>0.38598525251588367</c:v>
                </c:pt>
                <c:pt idx="26">
                  <c:v>0.39688355052636454</c:v>
                </c:pt>
                <c:pt idx="27">
                  <c:v>0.40778184853684546</c:v>
                </c:pt>
                <c:pt idx="28">
                  <c:v>0.41868014654732633</c:v>
                </c:pt>
                <c:pt idx="29">
                  <c:v>0.42930019014051835</c:v>
                </c:pt>
                <c:pt idx="30">
                  <c:v>0.43987385799749557</c:v>
                </c:pt>
                <c:pt idx="31">
                  <c:v>0.45040115011825799</c:v>
                </c:pt>
                <c:pt idx="32">
                  <c:v>0.4606501878217315</c:v>
                </c:pt>
                <c:pt idx="33">
                  <c:v>0.47076009831656063</c:v>
                </c:pt>
                <c:pt idx="34">
                  <c:v>0.48082363307517495</c:v>
                </c:pt>
                <c:pt idx="35">
                  <c:v>0.49065528915271517</c:v>
                </c:pt>
                <c:pt idx="36">
                  <c:v>0.50044056949404059</c:v>
                </c:pt>
                <c:pt idx="37">
                  <c:v>0.51013309836293641</c:v>
                </c:pt>
                <c:pt idx="38">
                  <c:v>0.51968650002318773</c:v>
                </c:pt>
                <c:pt idx="39">
                  <c:v>0.52919352594722424</c:v>
                </c:pt>
                <c:pt idx="40">
                  <c:v>0.53865417613504596</c:v>
                </c:pt>
                <c:pt idx="41">
                  <c:v>0.54802207485043808</c:v>
                </c:pt>
                <c:pt idx="42">
                  <c:v>0.5573435978296154</c:v>
                </c:pt>
                <c:pt idx="43">
                  <c:v>0.56652599360014833</c:v>
                </c:pt>
                <c:pt idx="44">
                  <c:v>0.57570838937068114</c:v>
                </c:pt>
                <c:pt idx="45">
                  <c:v>0.58447340351528076</c:v>
                </c:pt>
                <c:pt idx="46">
                  <c:v>0.59300653897880617</c:v>
                </c:pt>
                <c:pt idx="47">
                  <c:v>0.60140054723368719</c:v>
                </c:pt>
                <c:pt idx="48">
                  <c:v>0.6097481797523534</c:v>
                </c:pt>
                <c:pt idx="49">
                  <c:v>0.61791030932616042</c:v>
                </c:pt>
                <c:pt idx="50">
                  <c:v>0.62607243889996733</c:v>
                </c:pt>
                <c:pt idx="51">
                  <c:v>0.63414181700134475</c:v>
                </c:pt>
                <c:pt idx="52">
                  <c:v>0.64193294068543316</c:v>
                </c:pt>
                <c:pt idx="53">
                  <c:v>0.64967768863330688</c:v>
                </c:pt>
                <c:pt idx="54">
                  <c:v>0.65737606084496569</c:v>
                </c:pt>
                <c:pt idx="55">
                  <c:v>0.66498168158419491</c:v>
                </c:pt>
                <c:pt idx="56">
                  <c:v>0.67254092658720932</c:v>
                </c:pt>
                <c:pt idx="57">
                  <c:v>0.68005379585400905</c:v>
                </c:pt>
                <c:pt idx="58">
                  <c:v>0.68742753791216427</c:v>
                </c:pt>
                <c:pt idx="59">
                  <c:v>0.69470852849788978</c:v>
                </c:pt>
                <c:pt idx="60">
                  <c:v>0.70194314334740049</c:v>
                </c:pt>
                <c:pt idx="61">
                  <c:v>0.7091313824606964</c:v>
                </c:pt>
                <c:pt idx="62">
                  <c:v>0.71622687010156272</c:v>
                </c:pt>
                <c:pt idx="63">
                  <c:v>0.72322960626999944</c:v>
                </c:pt>
                <c:pt idx="64">
                  <c:v>0.73018596670222125</c:v>
                </c:pt>
                <c:pt idx="65">
                  <c:v>0.73714232713444316</c:v>
                </c:pt>
                <c:pt idx="66">
                  <c:v>0.74409868756666497</c:v>
                </c:pt>
                <c:pt idx="67">
                  <c:v>0.75096229652645718</c:v>
                </c:pt>
                <c:pt idx="68">
                  <c:v>0.7578259054862494</c:v>
                </c:pt>
                <c:pt idx="69">
                  <c:v>0.7646431387098267</c:v>
                </c:pt>
                <c:pt idx="70">
                  <c:v>0.77141399619718942</c:v>
                </c:pt>
                <c:pt idx="71">
                  <c:v>0.77818485368455204</c:v>
                </c:pt>
                <c:pt idx="72">
                  <c:v>0.78477020822705534</c:v>
                </c:pt>
                <c:pt idx="73">
                  <c:v>0.79130918703334385</c:v>
                </c:pt>
                <c:pt idx="74">
                  <c:v>0.79761628715855826</c:v>
                </c:pt>
                <c:pt idx="75">
                  <c:v>0.80387701154755808</c:v>
                </c:pt>
                <c:pt idx="76">
                  <c:v>0.8099522329916985</c:v>
                </c:pt>
                <c:pt idx="77">
                  <c:v>0.815981078699624</c:v>
                </c:pt>
                <c:pt idx="78">
                  <c:v>0.82200992440754961</c:v>
                </c:pt>
                <c:pt idx="79">
                  <c:v>0.82799239437926053</c:v>
                </c:pt>
                <c:pt idx="80">
                  <c:v>0.83374298566989713</c:v>
                </c:pt>
                <c:pt idx="81">
                  <c:v>0.83935444975188944</c:v>
                </c:pt>
                <c:pt idx="82">
                  <c:v>0.84482678662523725</c:v>
                </c:pt>
                <c:pt idx="83">
                  <c:v>0.85025274776237025</c:v>
                </c:pt>
                <c:pt idx="84">
                  <c:v>0.85553958169085897</c:v>
                </c:pt>
                <c:pt idx="85">
                  <c:v>0.86068728841070319</c:v>
                </c:pt>
                <c:pt idx="86">
                  <c:v>0.86578861939433249</c:v>
                </c:pt>
                <c:pt idx="87">
                  <c:v>0.87084357464174711</c:v>
                </c:pt>
                <c:pt idx="88">
                  <c:v>0.87589852988916173</c:v>
                </c:pt>
                <c:pt idx="89">
                  <c:v>0.88086073366414663</c:v>
                </c:pt>
                <c:pt idx="90">
                  <c:v>0.88573018596670194</c:v>
                </c:pt>
                <c:pt idx="91">
                  <c:v>0.89050688679682777</c:v>
                </c:pt>
                <c:pt idx="92">
                  <c:v>0.89519083615452377</c:v>
                </c:pt>
                <c:pt idx="93">
                  <c:v>0.89987478551221978</c:v>
                </c:pt>
                <c:pt idx="94">
                  <c:v>0.90446598339748618</c:v>
                </c:pt>
                <c:pt idx="95">
                  <c:v>0.90905718128275259</c:v>
                </c:pt>
                <c:pt idx="96">
                  <c:v>0.9136020034318042</c:v>
                </c:pt>
                <c:pt idx="97">
                  <c:v>0.9181468255808557</c:v>
                </c:pt>
                <c:pt idx="98">
                  <c:v>0.92264527199369262</c:v>
                </c:pt>
                <c:pt idx="99">
                  <c:v>0.92695821546167012</c:v>
                </c:pt>
                <c:pt idx="100">
                  <c:v>0.93103928024857374</c:v>
                </c:pt>
                <c:pt idx="101">
                  <c:v>0.93512034503547725</c:v>
                </c:pt>
                <c:pt idx="102">
                  <c:v>0.93920140982238076</c:v>
                </c:pt>
                <c:pt idx="103">
                  <c:v>0.94281871724713606</c:v>
                </c:pt>
                <c:pt idx="104">
                  <c:v>0.94634327319946188</c:v>
                </c:pt>
                <c:pt idx="105">
                  <c:v>0.94986782915178769</c:v>
                </c:pt>
                <c:pt idx="106">
                  <c:v>0.95334600936789859</c:v>
                </c:pt>
                <c:pt idx="107">
                  <c:v>0.95682418958400939</c:v>
                </c:pt>
                <c:pt idx="108">
                  <c:v>0.9600704911190463</c:v>
                </c:pt>
                <c:pt idx="109">
                  <c:v>0.9632704169178683</c:v>
                </c:pt>
                <c:pt idx="110">
                  <c:v>0.96642396698047561</c:v>
                </c:pt>
                <c:pt idx="111">
                  <c:v>0.96957751704308293</c:v>
                </c:pt>
                <c:pt idx="112">
                  <c:v>0.97259193989704584</c:v>
                </c:pt>
                <c:pt idx="113">
                  <c:v>0.97555998701479385</c:v>
                </c:pt>
                <c:pt idx="114">
                  <c:v>0.97848165839632695</c:v>
                </c:pt>
                <c:pt idx="115">
                  <c:v>0.98135695404164536</c:v>
                </c:pt>
                <c:pt idx="116">
                  <c:v>0.98409312247831937</c:v>
                </c:pt>
                <c:pt idx="117">
                  <c:v>0.98673653944256356</c:v>
                </c:pt>
                <c:pt idx="118">
                  <c:v>0.98891619904465977</c:v>
                </c:pt>
                <c:pt idx="119">
                  <c:v>0.99109585864675598</c:v>
                </c:pt>
                <c:pt idx="120">
                  <c:v>0.99322914251263739</c:v>
                </c:pt>
                <c:pt idx="121">
                  <c:v>0.9951769234336596</c:v>
                </c:pt>
                <c:pt idx="122">
                  <c:v>0.99703195288225199</c:v>
                </c:pt>
                <c:pt idx="123">
                  <c:v>0.9987942308584149</c:v>
                </c:pt>
                <c:pt idx="1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44832"/>
        <c:axId val="159546752"/>
      </c:lineChart>
      <c:catAx>
        <c:axId val="1595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/>
                  <a:t>Percentage of Prospects Contacted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95467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95467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SG" sz="1200"/>
                  <a:t>Percentage</a:t>
                </a:r>
                <a:r>
                  <a:rPr lang="en-SG" sz="1200" baseline="0"/>
                  <a:t> of Respondents Compared to Full Mailing</a:t>
                </a:r>
                <a:endParaRPr lang="en-SG" sz="12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954483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Set)'!$M$2:$M$126</c:f>
              <c:numCache>
                <c:formatCode>"$"#,##0.00</c:formatCode>
                <c:ptCount val="125"/>
                <c:pt idx="0">
                  <c:v>151.65690540032011</c:v>
                </c:pt>
                <c:pt idx="1">
                  <c:v>303.31381080064023</c:v>
                </c:pt>
                <c:pt idx="2">
                  <c:v>454.9707162009604</c:v>
                </c:pt>
                <c:pt idx="3">
                  <c:v>606.62762160128045</c:v>
                </c:pt>
                <c:pt idx="4">
                  <c:v>758.28452700160062</c:v>
                </c:pt>
                <c:pt idx="5">
                  <c:v>909.94143240192079</c:v>
                </c:pt>
                <c:pt idx="6">
                  <c:v>1061.5983378022408</c:v>
                </c:pt>
                <c:pt idx="7">
                  <c:v>1213.2552432025609</c:v>
                </c:pt>
                <c:pt idx="8">
                  <c:v>1364.9121486028814</c:v>
                </c:pt>
                <c:pt idx="9">
                  <c:v>1516.5690540032015</c:v>
                </c:pt>
                <c:pt idx="10">
                  <c:v>1668.2259594035218</c:v>
                </c:pt>
                <c:pt idx="11">
                  <c:v>1819.8828648038423</c:v>
                </c:pt>
                <c:pt idx="12">
                  <c:v>1971.5397702041623</c:v>
                </c:pt>
                <c:pt idx="13">
                  <c:v>2123.1966756044826</c:v>
                </c:pt>
                <c:pt idx="14">
                  <c:v>2274.8535810048024</c:v>
                </c:pt>
                <c:pt idx="15">
                  <c:v>2426.5104864051232</c:v>
                </c:pt>
                <c:pt idx="16">
                  <c:v>2578.1673918054435</c:v>
                </c:pt>
                <c:pt idx="17">
                  <c:v>2729.8242972057637</c:v>
                </c:pt>
                <c:pt idx="18">
                  <c:v>2881.4812026060836</c:v>
                </c:pt>
                <c:pt idx="19">
                  <c:v>3033.1381080064043</c:v>
                </c:pt>
                <c:pt idx="20">
                  <c:v>3184.7950134067241</c:v>
                </c:pt>
                <c:pt idx="21">
                  <c:v>3336.4519188070444</c:v>
                </c:pt>
                <c:pt idx="22">
                  <c:v>3488.1088242073647</c:v>
                </c:pt>
                <c:pt idx="23">
                  <c:v>3639.7657296076854</c:v>
                </c:pt>
                <c:pt idx="24">
                  <c:v>3791.4226350080053</c:v>
                </c:pt>
                <c:pt idx="25">
                  <c:v>3943.0795404083256</c:v>
                </c:pt>
                <c:pt idx="26">
                  <c:v>4094.7364458086454</c:v>
                </c:pt>
                <c:pt idx="27">
                  <c:v>4246.3933512089652</c:v>
                </c:pt>
                <c:pt idx="28">
                  <c:v>4398.0502566092855</c:v>
                </c:pt>
                <c:pt idx="29">
                  <c:v>4549.7071620096058</c:v>
                </c:pt>
                <c:pt idx="30">
                  <c:v>4701.3640674099279</c:v>
                </c:pt>
                <c:pt idx="31">
                  <c:v>4853.0209728102473</c:v>
                </c:pt>
                <c:pt idx="32">
                  <c:v>5004.6778782105675</c:v>
                </c:pt>
                <c:pt idx="33">
                  <c:v>5156.3347836108878</c:v>
                </c:pt>
                <c:pt idx="34">
                  <c:v>5307.9916890112081</c:v>
                </c:pt>
                <c:pt idx="35">
                  <c:v>5459.6485944115275</c:v>
                </c:pt>
                <c:pt idx="36">
                  <c:v>5611.3054998118487</c:v>
                </c:pt>
                <c:pt idx="37">
                  <c:v>5762.962405212169</c:v>
                </c:pt>
                <c:pt idx="38">
                  <c:v>5914.6193106124892</c:v>
                </c:pt>
                <c:pt idx="39">
                  <c:v>6066.2762160128095</c:v>
                </c:pt>
                <c:pt idx="40">
                  <c:v>6217.9331214131289</c:v>
                </c:pt>
                <c:pt idx="41">
                  <c:v>6369.5900268134492</c:v>
                </c:pt>
                <c:pt idx="42">
                  <c:v>6521.2469322137695</c:v>
                </c:pt>
                <c:pt idx="43">
                  <c:v>6672.9038376140907</c:v>
                </c:pt>
                <c:pt idx="44">
                  <c:v>6824.56074301441</c:v>
                </c:pt>
                <c:pt idx="45">
                  <c:v>6976.2176484147303</c:v>
                </c:pt>
                <c:pt idx="46">
                  <c:v>7127.8745538150506</c:v>
                </c:pt>
                <c:pt idx="47">
                  <c:v>7279.5314592153709</c:v>
                </c:pt>
                <c:pt idx="48">
                  <c:v>7431.1883646156903</c:v>
                </c:pt>
                <c:pt idx="49">
                  <c:v>7582.8452700160124</c:v>
                </c:pt>
                <c:pt idx="50">
                  <c:v>7734.5021754163326</c:v>
                </c:pt>
                <c:pt idx="51">
                  <c:v>7886.1590808166511</c:v>
                </c:pt>
                <c:pt idx="52">
                  <c:v>8037.8159862169723</c:v>
                </c:pt>
                <c:pt idx="53">
                  <c:v>8189.4728916172926</c:v>
                </c:pt>
                <c:pt idx="54">
                  <c:v>8341.1297970176129</c:v>
                </c:pt>
                <c:pt idx="55">
                  <c:v>8492.7867024179341</c:v>
                </c:pt>
                <c:pt idx="56">
                  <c:v>8644.4436078182553</c:v>
                </c:pt>
                <c:pt idx="57">
                  <c:v>8796.1005132185746</c:v>
                </c:pt>
                <c:pt idx="58">
                  <c:v>8947.757418618894</c:v>
                </c:pt>
                <c:pt idx="59">
                  <c:v>9099.4143240192152</c:v>
                </c:pt>
                <c:pt idx="60">
                  <c:v>9251.0712294195346</c:v>
                </c:pt>
                <c:pt idx="61">
                  <c:v>9402.7281348198558</c:v>
                </c:pt>
                <c:pt idx="62">
                  <c:v>9554.3850402201751</c:v>
                </c:pt>
                <c:pt idx="63">
                  <c:v>9706.0419456204945</c:v>
                </c:pt>
                <c:pt idx="64">
                  <c:v>9857.6988510208157</c:v>
                </c:pt>
                <c:pt idx="65">
                  <c:v>10009.355756421135</c:v>
                </c:pt>
                <c:pt idx="66">
                  <c:v>10161.012661821456</c:v>
                </c:pt>
                <c:pt idx="67">
                  <c:v>10312.669567221776</c:v>
                </c:pt>
                <c:pt idx="68">
                  <c:v>10464.326472622095</c:v>
                </c:pt>
                <c:pt idx="69">
                  <c:v>10615.983378022416</c:v>
                </c:pt>
                <c:pt idx="70">
                  <c:v>10767.640283422736</c:v>
                </c:pt>
                <c:pt idx="71">
                  <c:v>10919.297188823055</c:v>
                </c:pt>
                <c:pt idx="72">
                  <c:v>11070.954094223376</c:v>
                </c:pt>
                <c:pt idx="73">
                  <c:v>11222.610999623697</c:v>
                </c:pt>
                <c:pt idx="74">
                  <c:v>11374.267905024019</c:v>
                </c:pt>
                <c:pt idx="75">
                  <c:v>11525.924810424338</c:v>
                </c:pt>
                <c:pt idx="76">
                  <c:v>11677.581715824657</c:v>
                </c:pt>
                <c:pt idx="77">
                  <c:v>11829.238621224978</c:v>
                </c:pt>
                <c:pt idx="78">
                  <c:v>11980.895526625298</c:v>
                </c:pt>
                <c:pt idx="79">
                  <c:v>12132.552432025619</c:v>
                </c:pt>
                <c:pt idx="80">
                  <c:v>12284.209337425938</c:v>
                </c:pt>
                <c:pt idx="81">
                  <c:v>12435.866242826258</c:v>
                </c:pt>
                <c:pt idx="82">
                  <c:v>12587.523148226579</c:v>
                </c:pt>
                <c:pt idx="83">
                  <c:v>12739.180053626898</c:v>
                </c:pt>
                <c:pt idx="84">
                  <c:v>12890.836959027218</c:v>
                </c:pt>
                <c:pt idx="85">
                  <c:v>13042.493864427539</c:v>
                </c:pt>
                <c:pt idx="86">
                  <c:v>13194.15076982786</c:v>
                </c:pt>
                <c:pt idx="87">
                  <c:v>13345.807675228181</c:v>
                </c:pt>
                <c:pt idx="88">
                  <c:v>13497.464580628501</c:v>
                </c:pt>
                <c:pt idx="89">
                  <c:v>13649.12148602882</c:v>
                </c:pt>
                <c:pt idx="90">
                  <c:v>13800.778391429141</c:v>
                </c:pt>
                <c:pt idx="91">
                  <c:v>13952.435296829461</c:v>
                </c:pt>
                <c:pt idx="92">
                  <c:v>14104.09220222978</c:v>
                </c:pt>
                <c:pt idx="93">
                  <c:v>14255.749107630101</c:v>
                </c:pt>
                <c:pt idx="94">
                  <c:v>14407.406013030421</c:v>
                </c:pt>
                <c:pt idx="95">
                  <c:v>14559.062918430742</c:v>
                </c:pt>
                <c:pt idx="96">
                  <c:v>14710.719823831061</c:v>
                </c:pt>
                <c:pt idx="97">
                  <c:v>14862.376729231381</c:v>
                </c:pt>
                <c:pt idx="98">
                  <c:v>15014.033634631705</c:v>
                </c:pt>
                <c:pt idx="99">
                  <c:v>15165.690540032025</c:v>
                </c:pt>
                <c:pt idx="100">
                  <c:v>15317.347445432344</c:v>
                </c:pt>
                <c:pt idx="101">
                  <c:v>15469.004350832665</c:v>
                </c:pt>
                <c:pt idx="102">
                  <c:v>15620.661256232981</c:v>
                </c:pt>
                <c:pt idx="103">
                  <c:v>15772.318161633302</c:v>
                </c:pt>
                <c:pt idx="104">
                  <c:v>15923.975067033622</c:v>
                </c:pt>
                <c:pt idx="105">
                  <c:v>16075.631972433945</c:v>
                </c:pt>
                <c:pt idx="106">
                  <c:v>16227.288877834266</c:v>
                </c:pt>
                <c:pt idx="107">
                  <c:v>16378.945783234585</c:v>
                </c:pt>
                <c:pt idx="108">
                  <c:v>16530.602688634906</c:v>
                </c:pt>
                <c:pt idx="109">
                  <c:v>16682.259594035226</c:v>
                </c:pt>
                <c:pt idx="110">
                  <c:v>16833.916499435545</c:v>
                </c:pt>
                <c:pt idx="111">
                  <c:v>16985.573404835868</c:v>
                </c:pt>
                <c:pt idx="112">
                  <c:v>17137.230310236188</c:v>
                </c:pt>
                <c:pt idx="113">
                  <c:v>17288.887215636511</c:v>
                </c:pt>
                <c:pt idx="114">
                  <c:v>17440.54412103683</c:v>
                </c:pt>
                <c:pt idx="115">
                  <c:v>17592.201026437149</c:v>
                </c:pt>
                <c:pt idx="116">
                  <c:v>17743.857931837469</c:v>
                </c:pt>
                <c:pt idx="117">
                  <c:v>17895.514837237788</c:v>
                </c:pt>
                <c:pt idx="118">
                  <c:v>18047.171742638111</c:v>
                </c:pt>
                <c:pt idx="119">
                  <c:v>18198.82864803843</c:v>
                </c:pt>
                <c:pt idx="120">
                  <c:v>18350.48555343875</c:v>
                </c:pt>
                <c:pt idx="121">
                  <c:v>18502.142458839069</c:v>
                </c:pt>
                <c:pt idx="122">
                  <c:v>18653.799364239389</c:v>
                </c:pt>
                <c:pt idx="123">
                  <c:v>18805.456269639712</c:v>
                </c:pt>
                <c:pt idx="124">
                  <c:v>18957.113175040031</c:v>
                </c:pt>
              </c:numCache>
            </c:numRef>
          </c:val>
          <c:smooth val="0"/>
        </c:ser>
        <c:ser>
          <c:idx val="1"/>
          <c:order val="1"/>
          <c:tx>
            <c:v>Smart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Set)'!$L$2:$L$126</c:f>
              <c:numCache>
                <c:formatCode>"$"#,##0.00</c:formatCode>
                <c:ptCount val="125"/>
                <c:pt idx="0">
                  <c:v>382.43128000000002</c:v>
                </c:pt>
                <c:pt idx="1">
                  <c:v>853.24936000000002</c:v>
                </c:pt>
                <c:pt idx="2">
                  <c:v>1277.8371999999999</c:v>
                </c:pt>
                <c:pt idx="3">
                  <c:v>1683.2951199999998</c:v>
                </c:pt>
                <c:pt idx="4">
                  <c:v>2005.4352799999997</c:v>
                </c:pt>
                <c:pt idx="5">
                  <c:v>2287.2259999999997</c:v>
                </c:pt>
                <c:pt idx="6">
                  <c:v>2746.4631199999994</c:v>
                </c:pt>
                <c:pt idx="7">
                  <c:v>3078.5943199999992</c:v>
                </c:pt>
                <c:pt idx="8">
                  <c:v>3423.7021599999994</c:v>
                </c:pt>
                <c:pt idx="9">
                  <c:v>3731.6190399999996</c:v>
                </c:pt>
                <c:pt idx="10">
                  <c:v>3986.8670399999996</c:v>
                </c:pt>
                <c:pt idx="11">
                  <c:v>4192.71504</c:v>
                </c:pt>
                <c:pt idx="12">
                  <c:v>4578.3532800000003</c:v>
                </c:pt>
                <c:pt idx="13">
                  <c:v>5013.77088</c:v>
                </c:pt>
                <c:pt idx="14">
                  <c:v>5241.0163199999997</c:v>
                </c:pt>
                <c:pt idx="15">
                  <c:v>5487.4960799999999</c:v>
                </c:pt>
                <c:pt idx="16">
                  <c:v>5658.4580800000003</c:v>
                </c:pt>
                <c:pt idx="17">
                  <c:v>5973.0632800000003</c:v>
                </c:pt>
                <c:pt idx="18">
                  <c:v>6233.1920800000007</c:v>
                </c:pt>
                <c:pt idx="19">
                  <c:v>6497.1224800000009</c:v>
                </c:pt>
                <c:pt idx="20">
                  <c:v>6645.6805600000007</c:v>
                </c:pt>
                <c:pt idx="21">
                  <c:v>6858.0649600000006</c:v>
                </c:pt>
                <c:pt idx="22">
                  <c:v>7000.8049600000004</c:v>
                </c:pt>
                <c:pt idx="23">
                  <c:v>7226.6123200000002</c:v>
                </c:pt>
                <c:pt idx="24">
                  <c:v>7522.7033600000004</c:v>
                </c:pt>
                <c:pt idx="25">
                  <c:v>7679.3698400000003</c:v>
                </c:pt>
                <c:pt idx="26">
                  <c:v>7947.9466400000001</c:v>
                </c:pt>
                <c:pt idx="27">
                  <c:v>8147.3018400000001</c:v>
                </c:pt>
                <c:pt idx="28">
                  <c:v>8363.4266399999997</c:v>
                </c:pt>
                <c:pt idx="29">
                  <c:v>8588.0664799999995</c:v>
                </c:pt>
                <c:pt idx="30">
                  <c:v>8817.3979999999992</c:v>
                </c:pt>
                <c:pt idx="31">
                  <c:v>8974.6999199999991</c:v>
                </c:pt>
                <c:pt idx="32">
                  <c:v>9182.2984799999995</c:v>
                </c:pt>
                <c:pt idx="33">
                  <c:v>9410.1869599999991</c:v>
                </c:pt>
                <c:pt idx="34">
                  <c:v>9615.8335199999983</c:v>
                </c:pt>
                <c:pt idx="35">
                  <c:v>9802.6987999999983</c:v>
                </c:pt>
                <c:pt idx="36">
                  <c:v>9996.7681599999978</c:v>
                </c:pt>
                <c:pt idx="37">
                  <c:v>10230.497039999998</c:v>
                </c:pt>
                <c:pt idx="38">
                  <c:v>10440.781839999998</c:v>
                </c:pt>
                <c:pt idx="39">
                  <c:v>10622.559439999997</c:v>
                </c:pt>
                <c:pt idx="40">
                  <c:v>10838.766799999998</c:v>
                </c:pt>
                <c:pt idx="41">
                  <c:v>11073.636239999998</c:v>
                </c:pt>
                <c:pt idx="42">
                  <c:v>11293.289039999998</c:v>
                </c:pt>
                <c:pt idx="43">
                  <c:v>11521.511759999998</c:v>
                </c:pt>
                <c:pt idx="44">
                  <c:v>11685.582479999997</c:v>
                </c:pt>
                <c:pt idx="45">
                  <c:v>11901.632159999997</c:v>
                </c:pt>
                <c:pt idx="46">
                  <c:v>11986.183839999998</c:v>
                </c:pt>
                <c:pt idx="47">
                  <c:v>12167.820959999997</c:v>
                </c:pt>
                <c:pt idx="48">
                  <c:v>12342.190559999997</c:v>
                </c:pt>
                <c:pt idx="49">
                  <c:v>12484.961759999997</c:v>
                </c:pt>
                <c:pt idx="50">
                  <c:v>12587.464159999996</c:v>
                </c:pt>
                <c:pt idx="51">
                  <c:v>12687.033919999996</c:v>
                </c:pt>
                <c:pt idx="52">
                  <c:v>12860.154559999995</c:v>
                </c:pt>
                <c:pt idx="53">
                  <c:v>13074.275279999996</c:v>
                </c:pt>
                <c:pt idx="54">
                  <c:v>13202.214799999996</c:v>
                </c:pt>
                <c:pt idx="55">
                  <c:v>13308.224399999996</c:v>
                </c:pt>
                <c:pt idx="56">
                  <c:v>13435.625199999995</c:v>
                </c:pt>
                <c:pt idx="57">
                  <c:v>13571.083119999996</c:v>
                </c:pt>
                <c:pt idx="58">
                  <c:v>13768.395759999996</c:v>
                </c:pt>
                <c:pt idx="59">
                  <c:v>13863.387039999996</c:v>
                </c:pt>
                <c:pt idx="60">
                  <c:v>13973.872479999996</c:v>
                </c:pt>
                <c:pt idx="61">
                  <c:v>14078.280479999996</c:v>
                </c:pt>
                <c:pt idx="62">
                  <c:v>14200.509119999995</c:v>
                </c:pt>
                <c:pt idx="63">
                  <c:v>14325.186799999996</c:v>
                </c:pt>
                <c:pt idx="64">
                  <c:v>14464.146799999995</c:v>
                </c:pt>
                <c:pt idx="65">
                  <c:v>14539.602799999995</c:v>
                </c:pt>
                <c:pt idx="66">
                  <c:v>14666.262799999995</c:v>
                </c:pt>
                <c:pt idx="67">
                  <c:v>14785.515279999994</c:v>
                </c:pt>
                <c:pt idx="68">
                  <c:v>14896.574479999994</c:v>
                </c:pt>
                <c:pt idx="69">
                  <c:v>15048.396079999993</c:v>
                </c:pt>
                <c:pt idx="70">
                  <c:v>15193.461679999993</c:v>
                </c:pt>
                <c:pt idx="71">
                  <c:v>15334.859759999994</c:v>
                </c:pt>
                <c:pt idx="72">
                  <c:v>15400.600079999995</c:v>
                </c:pt>
                <c:pt idx="73">
                  <c:v>15591.976559999996</c:v>
                </c:pt>
                <c:pt idx="74">
                  <c:v>15739.901039999995</c:v>
                </c:pt>
                <c:pt idx="75">
                  <c:v>15863.409839999995</c:v>
                </c:pt>
                <c:pt idx="76">
                  <c:v>15978.197279999995</c:v>
                </c:pt>
                <c:pt idx="77">
                  <c:v>16144.077279999994</c:v>
                </c:pt>
                <c:pt idx="78">
                  <c:v>16241.535679999994</c:v>
                </c:pt>
                <c:pt idx="79">
                  <c:v>16363.652239999994</c:v>
                </c:pt>
                <c:pt idx="80">
                  <c:v>16478.525839999995</c:v>
                </c:pt>
                <c:pt idx="81">
                  <c:v>16536.876879999996</c:v>
                </c:pt>
                <c:pt idx="82">
                  <c:v>16629.898639999996</c:v>
                </c:pt>
                <c:pt idx="83">
                  <c:v>16722.600079999997</c:v>
                </c:pt>
                <c:pt idx="84">
                  <c:v>16864.333999999995</c:v>
                </c:pt>
                <c:pt idx="85">
                  <c:v>16971.542239999995</c:v>
                </c:pt>
                <c:pt idx="86">
                  <c:v>17042.443839999996</c:v>
                </c:pt>
                <c:pt idx="87">
                  <c:v>17151.775199999996</c:v>
                </c:pt>
                <c:pt idx="88">
                  <c:v>17215.788719999997</c:v>
                </c:pt>
                <c:pt idx="89">
                  <c:v>17294.044239999996</c:v>
                </c:pt>
                <c:pt idx="90">
                  <c:v>17372.735439999997</c:v>
                </c:pt>
                <c:pt idx="91">
                  <c:v>17427.926959999997</c:v>
                </c:pt>
                <c:pt idx="92">
                  <c:v>17480.277279999998</c:v>
                </c:pt>
                <c:pt idx="93">
                  <c:v>17552.819519999997</c:v>
                </c:pt>
                <c:pt idx="94">
                  <c:v>17610.255359999996</c:v>
                </c:pt>
                <c:pt idx="95">
                  <c:v>17848.100879999995</c:v>
                </c:pt>
                <c:pt idx="96">
                  <c:v>17930.452239999995</c:v>
                </c:pt>
                <c:pt idx="97">
                  <c:v>18003.050639999994</c:v>
                </c:pt>
                <c:pt idx="98">
                  <c:v>18059.233039999996</c:v>
                </c:pt>
                <c:pt idx="99">
                  <c:v>18155.863759999997</c:v>
                </c:pt>
                <c:pt idx="100">
                  <c:v>18212.789199999996</c:v>
                </c:pt>
                <c:pt idx="101">
                  <c:v>18292.186319999997</c:v>
                </c:pt>
                <c:pt idx="102">
                  <c:v>18372.048079999997</c:v>
                </c:pt>
                <c:pt idx="103">
                  <c:v>18414.155599999998</c:v>
                </c:pt>
                <c:pt idx="104">
                  <c:v>18453.699919999999</c:v>
                </c:pt>
                <c:pt idx="105">
                  <c:v>18490.800080000001</c:v>
                </c:pt>
                <c:pt idx="106">
                  <c:v>18556.344080000003</c:v>
                </c:pt>
                <c:pt idx="107">
                  <c:v>18608.610080000002</c:v>
                </c:pt>
                <c:pt idx="108">
                  <c:v>18648.017280000004</c:v>
                </c:pt>
                <c:pt idx="109">
                  <c:v>18720.958560000003</c:v>
                </c:pt>
                <c:pt idx="110">
                  <c:v>18788.381920000003</c:v>
                </c:pt>
                <c:pt idx="111">
                  <c:v>18819.710880000002</c:v>
                </c:pt>
                <c:pt idx="112">
                  <c:v>18897.653680000003</c:v>
                </c:pt>
                <c:pt idx="113">
                  <c:v>18943.349680000003</c:v>
                </c:pt>
                <c:pt idx="114">
                  <c:v>18971.855920000002</c:v>
                </c:pt>
                <c:pt idx="115">
                  <c:v>19068.690000000002</c:v>
                </c:pt>
                <c:pt idx="116">
                  <c:v>19150.926560000004</c:v>
                </c:pt>
                <c:pt idx="117">
                  <c:v>19224.994640000004</c:v>
                </c:pt>
                <c:pt idx="118">
                  <c:v>19258.093920000003</c:v>
                </c:pt>
                <c:pt idx="119">
                  <c:v>19285.609600000003</c:v>
                </c:pt>
                <c:pt idx="120">
                  <c:v>19341.247520000004</c:v>
                </c:pt>
                <c:pt idx="121">
                  <c:v>19378.096640000003</c:v>
                </c:pt>
                <c:pt idx="122">
                  <c:v>19401.383040000004</c:v>
                </c:pt>
                <c:pt idx="123">
                  <c:v>19421.039680000005</c:v>
                </c:pt>
                <c:pt idx="124">
                  <c:v>19431.516640000005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7664"/>
        <c:axId val="159459584"/>
      </c:lineChart>
      <c:catAx>
        <c:axId val="159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 b="1" i="0" baseline="0">
                    <a:effectLst/>
                  </a:rPr>
                  <a:t>Percentage of Prospects Contacted</a:t>
                </a:r>
                <a:endParaRPr lang="en-SG" sz="1200">
                  <a:effectLst/>
                </a:endParaRP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5945958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945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200"/>
                  <a:t>Revenue from Respondents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59457664"/>
        <c:crosses val="autoZero"/>
        <c:crossBetween val="between"/>
        <c:majorUnit val="3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val>
          <c:smooth val="0"/>
        </c:ser>
        <c:ser>
          <c:idx val="1"/>
          <c:order val="1"/>
          <c:tx>
            <c:v>Smart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Set)'!$J$2:$J$126</c:f>
              <c:numCache>
                <c:formatCode>0.00%</c:formatCode>
                <c:ptCount val="125"/>
                <c:pt idx="0">
                  <c:v>5.2559959176730717E-2</c:v>
                </c:pt>
                <c:pt idx="1">
                  <c:v>9.4914101037591389E-2</c:v>
                </c:pt>
                <c:pt idx="2">
                  <c:v>0.13565232182343934</c:v>
                </c:pt>
                <c:pt idx="3">
                  <c:v>0.17264840959346822</c:v>
                </c:pt>
                <c:pt idx="4">
                  <c:v>0.20734818846742636</c:v>
                </c:pt>
                <c:pt idx="5">
                  <c:v>0.2413675795203265</c:v>
                </c:pt>
                <c:pt idx="6">
                  <c:v>0.27215512842320116</c:v>
                </c:pt>
                <c:pt idx="7">
                  <c:v>0.30175199863922425</c:v>
                </c:pt>
                <c:pt idx="8">
                  <c:v>0.33134886885524739</c:v>
                </c:pt>
                <c:pt idx="9">
                  <c:v>0.36094573907127053</c:v>
                </c:pt>
                <c:pt idx="10">
                  <c:v>0.39028746385439689</c:v>
                </c:pt>
                <c:pt idx="11">
                  <c:v>0.41529171627827843</c:v>
                </c:pt>
                <c:pt idx="12">
                  <c:v>0.43893519306004408</c:v>
                </c:pt>
                <c:pt idx="13">
                  <c:v>0.4614730396325904</c:v>
                </c:pt>
                <c:pt idx="14">
                  <c:v>0.48350059533934331</c:v>
                </c:pt>
                <c:pt idx="15">
                  <c:v>0.50467766626977362</c:v>
                </c:pt>
                <c:pt idx="16">
                  <c:v>0.52525939785677822</c:v>
                </c:pt>
                <c:pt idx="17">
                  <c:v>0.54524579010035701</c:v>
                </c:pt>
                <c:pt idx="18">
                  <c:v>0.56251063105970389</c:v>
                </c:pt>
                <c:pt idx="19">
                  <c:v>0.57858479333219925</c:v>
                </c:pt>
                <c:pt idx="20">
                  <c:v>0.59423371321653329</c:v>
                </c:pt>
                <c:pt idx="21">
                  <c:v>0.60971253614560295</c:v>
                </c:pt>
                <c:pt idx="22">
                  <c:v>0.62476611668651116</c:v>
                </c:pt>
                <c:pt idx="23">
                  <c:v>0.63947950331689052</c:v>
                </c:pt>
                <c:pt idx="24">
                  <c:v>0.65325735669331508</c:v>
                </c:pt>
                <c:pt idx="25">
                  <c:v>0.66678006463684281</c:v>
                </c:pt>
                <c:pt idx="26">
                  <c:v>0.67911209389351912</c:v>
                </c:pt>
                <c:pt idx="27">
                  <c:v>0.69093383228440186</c:v>
                </c:pt>
                <c:pt idx="28">
                  <c:v>0.70113964960027186</c:v>
                </c:pt>
                <c:pt idx="29">
                  <c:v>0.71134546691614176</c:v>
                </c:pt>
                <c:pt idx="30">
                  <c:v>0.71993536315699913</c:v>
                </c:pt>
                <c:pt idx="31">
                  <c:v>0.72852525939785651</c:v>
                </c:pt>
                <c:pt idx="32">
                  <c:v>0.7367749617281848</c:v>
                </c:pt>
                <c:pt idx="33">
                  <c:v>0.74476951862561624</c:v>
                </c:pt>
                <c:pt idx="34">
                  <c:v>0.75250893009015096</c:v>
                </c:pt>
                <c:pt idx="35">
                  <c:v>0.7600782445994213</c:v>
                </c:pt>
                <c:pt idx="36">
                  <c:v>0.76764755910869165</c:v>
                </c:pt>
                <c:pt idx="37">
                  <c:v>0.77445143731927168</c:v>
                </c:pt>
                <c:pt idx="38">
                  <c:v>0.78048987923116142</c:v>
                </c:pt>
                <c:pt idx="39">
                  <c:v>0.78644327266541891</c:v>
                </c:pt>
                <c:pt idx="40">
                  <c:v>0.79180132675625081</c:v>
                </c:pt>
                <c:pt idx="41">
                  <c:v>0.79707433236945024</c:v>
                </c:pt>
                <c:pt idx="42">
                  <c:v>0.80226228950501755</c:v>
                </c:pt>
                <c:pt idx="43">
                  <c:v>0.80728014968532025</c:v>
                </c:pt>
                <c:pt idx="44">
                  <c:v>0.81221296138799071</c:v>
                </c:pt>
                <c:pt idx="45">
                  <c:v>0.81706072461302903</c:v>
                </c:pt>
                <c:pt idx="46">
                  <c:v>0.82190848783806736</c:v>
                </c:pt>
                <c:pt idx="47">
                  <c:v>0.82667120258547333</c:v>
                </c:pt>
                <c:pt idx="48">
                  <c:v>0.83143391733287919</c:v>
                </c:pt>
                <c:pt idx="49">
                  <c:v>0.83611158360265303</c:v>
                </c:pt>
                <c:pt idx="50">
                  <c:v>0.84053410443952992</c:v>
                </c:pt>
                <c:pt idx="51">
                  <c:v>0.84487157679877478</c:v>
                </c:pt>
                <c:pt idx="52">
                  <c:v>0.84920904915801954</c:v>
                </c:pt>
                <c:pt idx="53">
                  <c:v>0.85354652151726429</c:v>
                </c:pt>
                <c:pt idx="54">
                  <c:v>0.85779894539887691</c:v>
                </c:pt>
                <c:pt idx="55">
                  <c:v>0.86205136928048942</c:v>
                </c:pt>
                <c:pt idx="56">
                  <c:v>0.86604864772920531</c:v>
                </c:pt>
                <c:pt idx="57">
                  <c:v>0.86987582922265649</c:v>
                </c:pt>
                <c:pt idx="58">
                  <c:v>0.87361796223847565</c:v>
                </c:pt>
                <c:pt idx="59">
                  <c:v>0.8771899982990301</c:v>
                </c:pt>
                <c:pt idx="60">
                  <c:v>0.88067698588195242</c:v>
                </c:pt>
                <c:pt idx="61">
                  <c:v>0.88416397346487474</c:v>
                </c:pt>
                <c:pt idx="62">
                  <c:v>0.88756591257016459</c:v>
                </c:pt>
                <c:pt idx="63">
                  <c:v>0.89088280319782243</c:v>
                </c:pt>
                <c:pt idx="64">
                  <c:v>0.8941146453478479</c:v>
                </c:pt>
                <c:pt idx="65">
                  <c:v>0.89734648749787349</c:v>
                </c:pt>
                <c:pt idx="66">
                  <c:v>0.90049328117026672</c:v>
                </c:pt>
                <c:pt idx="67">
                  <c:v>0.90364007484266007</c:v>
                </c:pt>
                <c:pt idx="68">
                  <c:v>0.90678686851505341</c:v>
                </c:pt>
                <c:pt idx="69">
                  <c:v>0.90976356523218227</c:v>
                </c:pt>
                <c:pt idx="70">
                  <c:v>0.91274026194931102</c:v>
                </c:pt>
                <c:pt idx="71">
                  <c:v>0.91563191018880752</c:v>
                </c:pt>
                <c:pt idx="72">
                  <c:v>0.91852355842830413</c:v>
                </c:pt>
                <c:pt idx="73">
                  <c:v>0.92141520666780075</c:v>
                </c:pt>
                <c:pt idx="74">
                  <c:v>0.92422180642966489</c:v>
                </c:pt>
                <c:pt idx="75">
                  <c:v>0.92694335771389691</c:v>
                </c:pt>
                <c:pt idx="76">
                  <c:v>0.92966490899812892</c:v>
                </c:pt>
                <c:pt idx="77">
                  <c:v>0.93221636332709645</c:v>
                </c:pt>
                <c:pt idx="78">
                  <c:v>0.93468276917843163</c:v>
                </c:pt>
                <c:pt idx="79">
                  <c:v>0.93714917502976691</c:v>
                </c:pt>
                <c:pt idx="80">
                  <c:v>0.9396155808811022</c:v>
                </c:pt>
                <c:pt idx="81">
                  <c:v>0.94199693825480524</c:v>
                </c:pt>
                <c:pt idx="82">
                  <c:v>0.94437829562850828</c:v>
                </c:pt>
                <c:pt idx="83">
                  <c:v>0.94675965300221132</c:v>
                </c:pt>
                <c:pt idx="84">
                  <c:v>0.94897091342064976</c:v>
                </c:pt>
                <c:pt idx="85">
                  <c:v>0.95101207688382372</c:v>
                </c:pt>
                <c:pt idx="86">
                  <c:v>0.95296819186936543</c:v>
                </c:pt>
                <c:pt idx="87">
                  <c:v>0.95492430685490726</c:v>
                </c:pt>
                <c:pt idx="88">
                  <c:v>0.95679537336281673</c:v>
                </c:pt>
                <c:pt idx="89">
                  <c:v>0.95866643987072631</c:v>
                </c:pt>
                <c:pt idx="90">
                  <c:v>0.96053750637863577</c:v>
                </c:pt>
                <c:pt idx="91">
                  <c:v>0.96240857288654535</c:v>
                </c:pt>
                <c:pt idx="92">
                  <c:v>0.96419459091682269</c:v>
                </c:pt>
                <c:pt idx="93">
                  <c:v>0.96598060894710003</c:v>
                </c:pt>
                <c:pt idx="94">
                  <c:v>0.96776662697737725</c:v>
                </c:pt>
                <c:pt idx="95">
                  <c:v>0.96955264500765459</c:v>
                </c:pt>
                <c:pt idx="96">
                  <c:v>0.97125361456029957</c:v>
                </c:pt>
                <c:pt idx="97">
                  <c:v>0.97286953563531231</c:v>
                </c:pt>
                <c:pt idx="98">
                  <c:v>0.97448545671032516</c:v>
                </c:pt>
                <c:pt idx="99">
                  <c:v>0.97601632930770565</c:v>
                </c:pt>
                <c:pt idx="100">
                  <c:v>0.97754720190508626</c:v>
                </c:pt>
                <c:pt idx="101">
                  <c:v>0.97899302602483451</c:v>
                </c:pt>
                <c:pt idx="102">
                  <c:v>0.98043885014458265</c:v>
                </c:pt>
                <c:pt idx="103">
                  <c:v>0.98179962578669866</c:v>
                </c:pt>
                <c:pt idx="104">
                  <c:v>0.98307535295118254</c:v>
                </c:pt>
                <c:pt idx="105">
                  <c:v>0.9843510801156663</c:v>
                </c:pt>
                <c:pt idx="106">
                  <c:v>0.98562680728015006</c:v>
                </c:pt>
                <c:pt idx="107">
                  <c:v>0.98690253444463394</c:v>
                </c:pt>
                <c:pt idx="108">
                  <c:v>0.98809321313148535</c:v>
                </c:pt>
                <c:pt idx="109">
                  <c:v>0.98928389181833676</c:v>
                </c:pt>
                <c:pt idx="110">
                  <c:v>0.99047457050518828</c:v>
                </c:pt>
                <c:pt idx="111">
                  <c:v>0.99166524919203969</c:v>
                </c:pt>
                <c:pt idx="112">
                  <c:v>0.99268583092362672</c:v>
                </c:pt>
                <c:pt idx="113">
                  <c:v>0.99370641265521376</c:v>
                </c:pt>
                <c:pt idx="114">
                  <c:v>0.99472699438680079</c:v>
                </c:pt>
                <c:pt idx="115">
                  <c:v>0.99566252764075547</c:v>
                </c:pt>
                <c:pt idx="116">
                  <c:v>0.99651301241707801</c:v>
                </c:pt>
                <c:pt idx="117">
                  <c:v>0.99736349719340045</c:v>
                </c:pt>
                <c:pt idx="118">
                  <c:v>0.99812893349209075</c:v>
                </c:pt>
                <c:pt idx="119">
                  <c:v>0.99889436979078106</c:v>
                </c:pt>
                <c:pt idx="120">
                  <c:v>0.99923456370131003</c:v>
                </c:pt>
                <c:pt idx="121">
                  <c:v>0.999574757611839</c:v>
                </c:pt>
                <c:pt idx="122">
                  <c:v>0.99982990304473573</c:v>
                </c:pt>
                <c:pt idx="123">
                  <c:v>1.0000000000000002</c:v>
                </c:pt>
                <c:pt idx="124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5168"/>
        <c:axId val="159770112"/>
      </c:lineChart>
      <c:catAx>
        <c:axId val="1597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/>
                  <a:t>Percentage of Prospects Contacted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5977011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97701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SG" sz="1200"/>
                  <a:t>Percentage</a:t>
                </a:r>
                <a:r>
                  <a:rPr lang="en-SG" sz="1200" baseline="0"/>
                  <a:t> of Respondents Compared to Full Emailing</a:t>
                </a:r>
                <a:endParaRPr lang="en-SG" sz="1200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59735168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Set)'!$M$2:$M$126</c:f>
              <c:numCache>
                <c:formatCode>"$"#,##0.00</c:formatCode>
                <c:ptCount val="125"/>
                <c:pt idx="0">
                  <c:v>65.026247546880029</c:v>
                </c:pt>
                <c:pt idx="1">
                  <c:v>130.05249509376006</c:v>
                </c:pt>
                <c:pt idx="2">
                  <c:v>195.07874264064009</c:v>
                </c:pt>
                <c:pt idx="3">
                  <c:v>260.10499018752012</c:v>
                </c:pt>
                <c:pt idx="4">
                  <c:v>325.1312377344002</c:v>
                </c:pt>
                <c:pt idx="5">
                  <c:v>390.15748528128017</c:v>
                </c:pt>
                <c:pt idx="6">
                  <c:v>455.18373282816026</c:v>
                </c:pt>
                <c:pt idx="7">
                  <c:v>520.20998037504023</c:v>
                </c:pt>
                <c:pt idx="8">
                  <c:v>585.23622792192043</c:v>
                </c:pt>
                <c:pt idx="9">
                  <c:v>650.2624754688004</c:v>
                </c:pt>
                <c:pt idx="10">
                  <c:v>715.2887230156806</c:v>
                </c:pt>
                <c:pt idx="11">
                  <c:v>780.31497056256069</c:v>
                </c:pt>
                <c:pt idx="12">
                  <c:v>845.34121810944077</c:v>
                </c:pt>
                <c:pt idx="13">
                  <c:v>910.36746565632097</c:v>
                </c:pt>
                <c:pt idx="14">
                  <c:v>975.39371320320095</c:v>
                </c:pt>
                <c:pt idx="15">
                  <c:v>1040.4199607500811</c:v>
                </c:pt>
                <c:pt idx="16">
                  <c:v>1105.4462082969612</c:v>
                </c:pt>
                <c:pt idx="17">
                  <c:v>1170.4724558438411</c:v>
                </c:pt>
                <c:pt idx="18">
                  <c:v>1235.4987033907212</c:v>
                </c:pt>
                <c:pt idx="19">
                  <c:v>1300.5249509376015</c:v>
                </c:pt>
                <c:pt idx="20">
                  <c:v>1365.5511984844816</c:v>
                </c:pt>
                <c:pt idx="21">
                  <c:v>1430.5774460313614</c:v>
                </c:pt>
                <c:pt idx="22">
                  <c:v>1495.6036935782417</c:v>
                </c:pt>
                <c:pt idx="23">
                  <c:v>1560.6299411251216</c:v>
                </c:pt>
                <c:pt idx="24">
                  <c:v>1625.6561886720017</c:v>
                </c:pt>
                <c:pt idx="25">
                  <c:v>1690.682436218882</c:v>
                </c:pt>
                <c:pt idx="26">
                  <c:v>1755.7086837657621</c:v>
                </c:pt>
                <c:pt idx="27">
                  <c:v>1820.7349313126422</c:v>
                </c:pt>
                <c:pt idx="28">
                  <c:v>1885.761178859522</c:v>
                </c:pt>
                <c:pt idx="29">
                  <c:v>1950.7874264064021</c:v>
                </c:pt>
                <c:pt idx="30">
                  <c:v>2015.8136739532827</c:v>
                </c:pt>
                <c:pt idx="31">
                  <c:v>2080.8399215001627</c:v>
                </c:pt>
                <c:pt idx="32">
                  <c:v>2145.8661690470426</c:v>
                </c:pt>
                <c:pt idx="33">
                  <c:v>2210.8924165939225</c:v>
                </c:pt>
                <c:pt idx="34">
                  <c:v>2275.9186641408028</c:v>
                </c:pt>
                <c:pt idx="35">
                  <c:v>2340.9449116876826</c:v>
                </c:pt>
                <c:pt idx="36">
                  <c:v>2405.9711592345629</c:v>
                </c:pt>
                <c:pt idx="37">
                  <c:v>2470.9974067814433</c:v>
                </c:pt>
                <c:pt idx="38">
                  <c:v>2536.0236543283231</c:v>
                </c:pt>
                <c:pt idx="39">
                  <c:v>2601.0499018752034</c:v>
                </c:pt>
                <c:pt idx="40">
                  <c:v>2666.0761494220833</c:v>
                </c:pt>
                <c:pt idx="41">
                  <c:v>2731.1023969689631</c:v>
                </c:pt>
                <c:pt idx="42">
                  <c:v>2796.128644515843</c:v>
                </c:pt>
                <c:pt idx="43">
                  <c:v>2861.1548920627233</c:v>
                </c:pt>
                <c:pt idx="44">
                  <c:v>2926.1811396096036</c:v>
                </c:pt>
                <c:pt idx="45">
                  <c:v>2991.2073871564839</c:v>
                </c:pt>
                <c:pt idx="46">
                  <c:v>3056.2336347033638</c:v>
                </c:pt>
                <c:pt idx="47">
                  <c:v>3121.2598822502441</c:v>
                </c:pt>
                <c:pt idx="48">
                  <c:v>3186.2861297971235</c:v>
                </c:pt>
                <c:pt idx="49">
                  <c:v>3251.3123773440047</c:v>
                </c:pt>
                <c:pt idx="50">
                  <c:v>3316.3386248908841</c:v>
                </c:pt>
                <c:pt idx="51">
                  <c:v>3381.364872437764</c:v>
                </c:pt>
                <c:pt idx="52">
                  <c:v>3446.3911199846448</c:v>
                </c:pt>
                <c:pt idx="53">
                  <c:v>3511.4173675315251</c:v>
                </c:pt>
                <c:pt idx="54">
                  <c:v>3576.4436150784045</c:v>
                </c:pt>
                <c:pt idx="55">
                  <c:v>3641.4698626252848</c:v>
                </c:pt>
                <c:pt idx="56">
                  <c:v>3706.4961101721651</c:v>
                </c:pt>
                <c:pt idx="57">
                  <c:v>3771.522357719045</c:v>
                </c:pt>
                <c:pt idx="58">
                  <c:v>3836.5486052659253</c:v>
                </c:pt>
                <c:pt idx="59">
                  <c:v>3901.5748528128047</c:v>
                </c:pt>
                <c:pt idx="60">
                  <c:v>3966.601100359685</c:v>
                </c:pt>
                <c:pt idx="61">
                  <c:v>4031.6273479065653</c:v>
                </c:pt>
                <c:pt idx="62">
                  <c:v>4096.6535954534447</c:v>
                </c:pt>
                <c:pt idx="63">
                  <c:v>4161.6798430003255</c:v>
                </c:pt>
                <c:pt idx="64">
                  <c:v>4226.7060905472053</c:v>
                </c:pt>
                <c:pt idx="65">
                  <c:v>4291.7323380940852</c:v>
                </c:pt>
                <c:pt idx="66">
                  <c:v>4356.7585856409651</c:v>
                </c:pt>
                <c:pt idx="67">
                  <c:v>4421.7848331878449</c:v>
                </c:pt>
                <c:pt idx="68">
                  <c:v>4486.8110807347257</c:v>
                </c:pt>
                <c:pt idx="69">
                  <c:v>4551.8373282816056</c:v>
                </c:pt>
                <c:pt idx="70">
                  <c:v>4616.8635758284854</c:v>
                </c:pt>
                <c:pt idx="71">
                  <c:v>4681.8898233753653</c:v>
                </c:pt>
                <c:pt idx="72">
                  <c:v>4746.9160709222451</c:v>
                </c:pt>
                <c:pt idx="73">
                  <c:v>4811.9423184691259</c:v>
                </c:pt>
                <c:pt idx="74">
                  <c:v>4876.9685660160067</c:v>
                </c:pt>
                <c:pt idx="75">
                  <c:v>4941.9948135628865</c:v>
                </c:pt>
                <c:pt idx="76">
                  <c:v>5007.0210611097664</c:v>
                </c:pt>
                <c:pt idx="77">
                  <c:v>5072.0473086566462</c:v>
                </c:pt>
                <c:pt idx="78">
                  <c:v>5137.0735562035261</c:v>
                </c:pt>
                <c:pt idx="79">
                  <c:v>5202.0998037504069</c:v>
                </c:pt>
                <c:pt idx="80">
                  <c:v>5267.1260512972867</c:v>
                </c:pt>
                <c:pt idx="81">
                  <c:v>5332.1522988441666</c:v>
                </c:pt>
                <c:pt idx="82">
                  <c:v>5397.1785463910464</c:v>
                </c:pt>
                <c:pt idx="83">
                  <c:v>5462.2047939379263</c:v>
                </c:pt>
                <c:pt idx="84">
                  <c:v>5527.2310414848071</c:v>
                </c:pt>
                <c:pt idx="85">
                  <c:v>5592.257289031686</c:v>
                </c:pt>
                <c:pt idx="86">
                  <c:v>5657.2835365785677</c:v>
                </c:pt>
                <c:pt idx="87">
                  <c:v>5722.3097841254466</c:v>
                </c:pt>
                <c:pt idx="88">
                  <c:v>5787.3360316723283</c:v>
                </c:pt>
                <c:pt idx="89">
                  <c:v>5852.3622792192073</c:v>
                </c:pt>
                <c:pt idx="90">
                  <c:v>5917.3885267660871</c:v>
                </c:pt>
                <c:pt idx="91">
                  <c:v>5982.4147743129679</c:v>
                </c:pt>
                <c:pt idx="92">
                  <c:v>6047.4410218598478</c:v>
                </c:pt>
                <c:pt idx="93">
                  <c:v>6112.4672694067276</c:v>
                </c:pt>
                <c:pt idx="94">
                  <c:v>6177.4935169536084</c:v>
                </c:pt>
                <c:pt idx="95">
                  <c:v>6242.5197645004882</c:v>
                </c:pt>
                <c:pt idx="96">
                  <c:v>6307.5460120473672</c:v>
                </c:pt>
                <c:pt idx="97">
                  <c:v>6372.572259594247</c:v>
                </c:pt>
                <c:pt idx="98">
                  <c:v>6437.5985071411278</c:v>
                </c:pt>
                <c:pt idx="99">
                  <c:v>6502.6247546880095</c:v>
                </c:pt>
                <c:pt idx="100">
                  <c:v>6567.6510022348884</c:v>
                </c:pt>
                <c:pt idx="101">
                  <c:v>6632.6772497817683</c:v>
                </c:pt>
                <c:pt idx="102">
                  <c:v>6697.7034973286482</c:v>
                </c:pt>
                <c:pt idx="103">
                  <c:v>6762.729744875528</c:v>
                </c:pt>
                <c:pt idx="104">
                  <c:v>6827.7559924224088</c:v>
                </c:pt>
                <c:pt idx="105">
                  <c:v>6892.7822399692895</c:v>
                </c:pt>
                <c:pt idx="106">
                  <c:v>6957.8084875161694</c:v>
                </c:pt>
                <c:pt idx="107">
                  <c:v>7022.8347350630502</c:v>
                </c:pt>
                <c:pt idx="108">
                  <c:v>7087.86098260993</c:v>
                </c:pt>
                <c:pt idx="109">
                  <c:v>7152.887230156809</c:v>
                </c:pt>
                <c:pt idx="110">
                  <c:v>7217.9134777036907</c:v>
                </c:pt>
                <c:pt idx="111">
                  <c:v>7282.9397252505696</c:v>
                </c:pt>
                <c:pt idx="112">
                  <c:v>7347.9659727974495</c:v>
                </c:pt>
                <c:pt idx="113">
                  <c:v>7412.9922203443302</c:v>
                </c:pt>
                <c:pt idx="114">
                  <c:v>7478.0184678912101</c:v>
                </c:pt>
                <c:pt idx="115">
                  <c:v>7543.04471543809</c:v>
                </c:pt>
                <c:pt idx="116">
                  <c:v>7608.0709629849698</c:v>
                </c:pt>
                <c:pt idx="117">
                  <c:v>7673.0972105318506</c:v>
                </c:pt>
                <c:pt idx="118">
                  <c:v>7738.1234580787295</c:v>
                </c:pt>
                <c:pt idx="119">
                  <c:v>7803.1497056256094</c:v>
                </c:pt>
                <c:pt idx="120">
                  <c:v>7868.1759531724902</c:v>
                </c:pt>
                <c:pt idx="121">
                  <c:v>7933.20220071937</c:v>
                </c:pt>
                <c:pt idx="122">
                  <c:v>7998.2284482662499</c:v>
                </c:pt>
                <c:pt idx="123">
                  <c:v>8063.2546958131306</c:v>
                </c:pt>
                <c:pt idx="124">
                  <c:v>8128.2809433600105</c:v>
                </c:pt>
              </c:numCache>
            </c:numRef>
          </c:val>
          <c:smooth val="0"/>
        </c:ser>
        <c:ser>
          <c:idx val="1"/>
          <c:order val="1"/>
          <c:tx>
            <c:v>Smart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Set)'!$L$2:$L$126</c:f>
              <c:numCache>
                <c:formatCode>"$"#,##0.00</c:formatCode>
                <c:ptCount val="125"/>
                <c:pt idx="0">
                  <c:v>314.93279999999993</c:v>
                </c:pt>
                <c:pt idx="1">
                  <c:v>602.17919999999992</c:v>
                </c:pt>
                <c:pt idx="2">
                  <c:v>875.1708799999999</c:v>
                </c:pt>
                <c:pt idx="3">
                  <c:v>1075.9320799999998</c:v>
                </c:pt>
                <c:pt idx="4">
                  <c:v>1219.1237599999999</c:v>
                </c:pt>
                <c:pt idx="5">
                  <c:v>1403.18776</c:v>
                </c:pt>
                <c:pt idx="6">
                  <c:v>1585.9543200000001</c:v>
                </c:pt>
                <c:pt idx="7">
                  <c:v>1865.07816</c:v>
                </c:pt>
                <c:pt idx="8">
                  <c:v>2063.4381600000002</c:v>
                </c:pt>
                <c:pt idx="9">
                  <c:v>2239.4148</c:v>
                </c:pt>
                <c:pt idx="10">
                  <c:v>2368.7483999999999</c:v>
                </c:pt>
                <c:pt idx="11">
                  <c:v>2471.1779999999999</c:v>
                </c:pt>
                <c:pt idx="12">
                  <c:v>2641.1805599999998</c:v>
                </c:pt>
                <c:pt idx="13">
                  <c:v>2753.47696</c:v>
                </c:pt>
                <c:pt idx="14">
                  <c:v>2881.79592</c:v>
                </c:pt>
                <c:pt idx="15">
                  <c:v>3017.2519200000002</c:v>
                </c:pt>
                <c:pt idx="16">
                  <c:v>3171.2994400000002</c:v>
                </c:pt>
                <c:pt idx="17">
                  <c:v>3305.7758400000002</c:v>
                </c:pt>
                <c:pt idx="18">
                  <c:v>3438.0831200000002</c:v>
                </c:pt>
                <c:pt idx="19">
                  <c:v>3532.6284800000003</c:v>
                </c:pt>
                <c:pt idx="20">
                  <c:v>3771.1219200000005</c:v>
                </c:pt>
                <c:pt idx="21">
                  <c:v>3824.1931200000004</c:v>
                </c:pt>
                <c:pt idx="22">
                  <c:v>3982.2895200000003</c:v>
                </c:pt>
                <c:pt idx="23">
                  <c:v>4054.8526400000001</c:v>
                </c:pt>
                <c:pt idx="24">
                  <c:v>4327.22</c:v>
                </c:pt>
                <c:pt idx="25">
                  <c:v>4413.3471200000004</c:v>
                </c:pt>
                <c:pt idx="26">
                  <c:v>4534.2887200000005</c:v>
                </c:pt>
                <c:pt idx="27">
                  <c:v>4612.6513600000008</c:v>
                </c:pt>
                <c:pt idx="28">
                  <c:v>4692.0145600000005</c:v>
                </c:pt>
                <c:pt idx="29">
                  <c:v>4757.8801600000006</c:v>
                </c:pt>
                <c:pt idx="30">
                  <c:v>4836.7328800000005</c:v>
                </c:pt>
                <c:pt idx="31">
                  <c:v>4885.5603200000005</c:v>
                </c:pt>
                <c:pt idx="32">
                  <c:v>4925.2527200000004</c:v>
                </c:pt>
                <c:pt idx="33">
                  <c:v>5013.8984800000007</c:v>
                </c:pt>
                <c:pt idx="34">
                  <c:v>5068.9061600000005</c:v>
                </c:pt>
                <c:pt idx="35">
                  <c:v>5097.9201600000006</c:v>
                </c:pt>
                <c:pt idx="36">
                  <c:v>5155.1934400000009</c:v>
                </c:pt>
                <c:pt idx="37">
                  <c:v>5204.8190400000012</c:v>
                </c:pt>
                <c:pt idx="38">
                  <c:v>5252.3095200000016</c:v>
                </c:pt>
                <c:pt idx="39">
                  <c:v>5307.1895200000017</c:v>
                </c:pt>
                <c:pt idx="40">
                  <c:v>5345.024800000002</c:v>
                </c:pt>
                <c:pt idx="41">
                  <c:v>5376.6745600000022</c:v>
                </c:pt>
                <c:pt idx="42">
                  <c:v>5439.4460000000026</c:v>
                </c:pt>
                <c:pt idx="43">
                  <c:v>5473.6943200000023</c:v>
                </c:pt>
                <c:pt idx="44">
                  <c:v>5510.726160000002</c:v>
                </c:pt>
                <c:pt idx="45">
                  <c:v>5541.6612000000023</c:v>
                </c:pt>
                <c:pt idx="46">
                  <c:v>5561.4744000000019</c:v>
                </c:pt>
                <c:pt idx="47">
                  <c:v>5642.2040000000015</c:v>
                </c:pt>
                <c:pt idx="48">
                  <c:v>5693.0430400000014</c:v>
                </c:pt>
                <c:pt idx="49">
                  <c:v>5726.7250400000012</c:v>
                </c:pt>
                <c:pt idx="50">
                  <c:v>5751.2482400000008</c:v>
                </c:pt>
                <c:pt idx="51">
                  <c:v>5784.2799200000009</c:v>
                </c:pt>
                <c:pt idx="52">
                  <c:v>5831.2121600000009</c:v>
                </c:pt>
                <c:pt idx="53">
                  <c:v>5862.8729600000006</c:v>
                </c:pt>
                <c:pt idx="54">
                  <c:v>5895.2569600000006</c:v>
                </c:pt>
                <c:pt idx="55">
                  <c:v>5941.6449600000005</c:v>
                </c:pt>
                <c:pt idx="56">
                  <c:v>5965.5698400000001</c:v>
                </c:pt>
                <c:pt idx="57">
                  <c:v>5989.5314399999997</c:v>
                </c:pt>
                <c:pt idx="58">
                  <c:v>6011.9714399999993</c:v>
                </c:pt>
                <c:pt idx="59">
                  <c:v>6082.8875999999991</c:v>
                </c:pt>
                <c:pt idx="60">
                  <c:v>6109.1374399999995</c:v>
                </c:pt>
                <c:pt idx="61">
                  <c:v>6137.3618399999996</c:v>
                </c:pt>
                <c:pt idx="62">
                  <c:v>6182.8018399999992</c:v>
                </c:pt>
                <c:pt idx="63">
                  <c:v>6205.3407199999992</c:v>
                </c:pt>
                <c:pt idx="64">
                  <c:v>6239.3917599999995</c:v>
                </c:pt>
                <c:pt idx="65">
                  <c:v>6296.3856799999994</c:v>
                </c:pt>
                <c:pt idx="66">
                  <c:v>6325.9767999999995</c:v>
                </c:pt>
                <c:pt idx="67">
                  <c:v>6357.1189599999998</c:v>
                </c:pt>
                <c:pt idx="68">
                  <c:v>6380.6006399999997</c:v>
                </c:pt>
                <c:pt idx="69">
                  <c:v>6413.1478399999996</c:v>
                </c:pt>
                <c:pt idx="70">
                  <c:v>6428.9622399999998</c:v>
                </c:pt>
                <c:pt idx="71">
                  <c:v>6453.2817599999998</c:v>
                </c:pt>
                <c:pt idx="72">
                  <c:v>6470.7577599999995</c:v>
                </c:pt>
                <c:pt idx="73">
                  <c:v>6486.9907199999998</c:v>
                </c:pt>
                <c:pt idx="74">
                  <c:v>6514.3147199999994</c:v>
                </c:pt>
                <c:pt idx="75">
                  <c:v>6532.920799999999</c:v>
                </c:pt>
                <c:pt idx="76">
                  <c:v>6543.657439999999</c:v>
                </c:pt>
                <c:pt idx="77">
                  <c:v>6556.8358399999988</c:v>
                </c:pt>
                <c:pt idx="78">
                  <c:v>6614.4367999999986</c:v>
                </c:pt>
                <c:pt idx="79">
                  <c:v>6645.341519999999</c:v>
                </c:pt>
                <c:pt idx="80">
                  <c:v>6661.2358399999994</c:v>
                </c:pt>
                <c:pt idx="81">
                  <c:v>6677.5855999999994</c:v>
                </c:pt>
                <c:pt idx="82">
                  <c:v>6695.1359999999995</c:v>
                </c:pt>
                <c:pt idx="83">
                  <c:v>6715.4707199999993</c:v>
                </c:pt>
                <c:pt idx="84">
                  <c:v>6727.9590399999997</c:v>
                </c:pt>
                <c:pt idx="85">
                  <c:v>6739.6575999999995</c:v>
                </c:pt>
                <c:pt idx="86">
                  <c:v>6790.7967199999994</c:v>
                </c:pt>
                <c:pt idx="87">
                  <c:v>6803.8607199999997</c:v>
                </c:pt>
                <c:pt idx="88">
                  <c:v>6815.2109599999994</c:v>
                </c:pt>
                <c:pt idx="89">
                  <c:v>6827.6911199999995</c:v>
                </c:pt>
                <c:pt idx="90">
                  <c:v>6838.9269599999998</c:v>
                </c:pt>
                <c:pt idx="91">
                  <c:v>6861.0818399999998</c:v>
                </c:pt>
                <c:pt idx="92">
                  <c:v>6878.8343999999997</c:v>
                </c:pt>
                <c:pt idx="93">
                  <c:v>6909.2911199999999</c:v>
                </c:pt>
                <c:pt idx="94">
                  <c:v>6920.0028000000002</c:v>
                </c:pt>
                <c:pt idx="95">
                  <c:v>6931.13616</c:v>
                </c:pt>
                <c:pt idx="96">
                  <c:v>6951.4449599999998</c:v>
                </c:pt>
                <c:pt idx="97">
                  <c:v>6964.5625599999994</c:v>
                </c:pt>
                <c:pt idx="98">
                  <c:v>6974.6781599999995</c:v>
                </c:pt>
                <c:pt idx="99">
                  <c:v>6984.8618399999996</c:v>
                </c:pt>
                <c:pt idx="100">
                  <c:v>7006.8247199999996</c:v>
                </c:pt>
                <c:pt idx="101">
                  <c:v>7014.1904799999993</c:v>
                </c:pt>
                <c:pt idx="102">
                  <c:v>7029.1885599999996</c:v>
                </c:pt>
                <c:pt idx="103">
                  <c:v>7038.4032799999995</c:v>
                </c:pt>
                <c:pt idx="104">
                  <c:v>7046.2320799999998</c:v>
                </c:pt>
                <c:pt idx="105">
                  <c:v>7053.33248</c:v>
                </c:pt>
                <c:pt idx="106">
                  <c:v>7063.06088</c:v>
                </c:pt>
                <c:pt idx="107">
                  <c:v>7077.9708799999999</c:v>
                </c:pt>
                <c:pt idx="108">
                  <c:v>7088.2894399999996</c:v>
                </c:pt>
                <c:pt idx="109">
                  <c:v>7092.8959999999997</c:v>
                </c:pt>
                <c:pt idx="110">
                  <c:v>7099.0481599999994</c:v>
                </c:pt>
                <c:pt idx="111">
                  <c:v>7108.2747199999994</c:v>
                </c:pt>
                <c:pt idx="112">
                  <c:v>7116.7995199999996</c:v>
                </c:pt>
                <c:pt idx="113">
                  <c:v>7124.4967999999999</c:v>
                </c:pt>
                <c:pt idx="114">
                  <c:v>7130.94704</c:v>
                </c:pt>
                <c:pt idx="115">
                  <c:v>7136.9679999999998</c:v>
                </c:pt>
                <c:pt idx="116">
                  <c:v>7141.6040000000003</c:v>
                </c:pt>
                <c:pt idx="117">
                  <c:v>7155.9520000000002</c:v>
                </c:pt>
                <c:pt idx="118">
                  <c:v>7160.2604799999999</c:v>
                </c:pt>
                <c:pt idx="119">
                  <c:v>7165.5784000000003</c:v>
                </c:pt>
                <c:pt idx="120">
                  <c:v>7172.4504000000006</c:v>
                </c:pt>
                <c:pt idx="121">
                  <c:v>7173.4408000000003</c:v>
                </c:pt>
                <c:pt idx="122">
                  <c:v>7175.1436000000003</c:v>
                </c:pt>
                <c:pt idx="123">
                  <c:v>7175.9108000000006</c:v>
                </c:pt>
                <c:pt idx="124">
                  <c:v>7175.9108000000006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0272"/>
        <c:axId val="159672192"/>
      </c:lineChart>
      <c:catAx>
        <c:axId val="1596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 b="1" i="0" baseline="0">
                    <a:effectLst/>
                  </a:rPr>
                  <a:t>Percentage of Prospects Contacted</a:t>
                </a:r>
                <a:endParaRPr lang="en-SG" sz="1200">
                  <a:effectLst/>
                </a:endParaRP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596721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967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200"/>
                  <a:t>Revenue from Respondents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596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126</xdr:row>
      <xdr:rowOff>180974</xdr:rowOff>
    </xdr:from>
    <xdr:to>
      <xdr:col>9</xdr:col>
      <xdr:colOff>2295524</xdr:colOff>
      <xdr:row>156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158</xdr:row>
      <xdr:rowOff>19051</xdr:rowOff>
    </xdr:from>
    <xdr:to>
      <xdr:col>9</xdr:col>
      <xdr:colOff>2324100</xdr:colOff>
      <xdr:row>188</xdr:row>
      <xdr:rowOff>104777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127</xdr:row>
      <xdr:rowOff>38100</xdr:rowOff>
    </xdr:from>
    <xdr:to>
      <xdr:col>9</xdr:col>
      <xdr:colOff>590550</xdr:colOff>
      <xdr:row>157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809625</xdr:colOff>
      <xdr:row>127</xdr:row>
      <xdr:rowOff>28577</xdr:rowOff>
    </xdr:from>
    <xdr:to>
      <xdr:col>17</xdr:col>
      <xdr:colOff>133350</xdr:colOff>
      <xdr:row>157</xdr:row>
      <xdr:rowOff>114303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activeCell="C1" sqref="C1"/>
    </sheetView>
  </sheetViews>
  <sheetFormatPr defaultRowHeight="15" x14ac:dyDescent="0.25"/>
  <cols>
    <col min="1" max="1" width="3" customWidth="1"/>
    <col min="2" max="2" width="3.140625" customWidth="1"/>
    <col min="3" max="3" width="3.85546875" customWidth="1"/>
    <col min="4" max="4" width="21.42578125" bestFit="1" customWidth="1"/>
    <col min="5" max="5" width="19.5703125" bestFit="1" customWidth="1"/>
    <col min="6" max="6" width="34.7109375" bestFit="1" customWidth="1"/>
    <col min="7" max="7" width="32.85546875" bestFit="1" customWidth="1"/>
  </cols>
  <sheetData>
    <row r="1" spans="1:7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2</v>
      </c>
      <c r="F1" s="3" t="s">
        <v>3</v>
      </c>
      <c r="G1" s="3" t="s">
        <v>4</v>
      </c>
    </row>
    <row r="2" spans="1:7" x14ac:dyDescent="0.25">
      <c r="A2" s="1">
        <v>5</v>
      </c>
      <c r="B2" s="1">
        <v>5</v>
      </c>
      <c r="C2" s="1">
        <v>5</v>
      </c>
      <c r="D2" s="7">
        <v>2.6099999999999998E-2</v>
      </c>
      <c r="E2" s="7">
        <v>1.2999999999999999E-3</v>
      </c>
      <c r="F2" s="8">
        <v>107.71</v>
      </c>
      <c r="G2" s="8">
        <v>160.57</v>
      </c>
    </row>
    <row r="3" spans="1:7" x14ac:dyDescent="0.25">
      <c r="A3" s="1">
        <v>5</v>
      </c>
      <c r="B3" s="1">
        <v>5</v>
      </c>
      <c r="C3" s="1">
        <v>4</v>
      </c>
      <c r="D3" s="7">
        <v>1.72E-2</v>
      </c>
      <c r="E3" s="7">
        <v>1.0800000000000001E-2</v>
      </c>
      <c r="F3" s="8">
        <v>125.07</v>
      </c>
      <c r="G3" s="8">
        <v>77.28</v>
      </c>
    </row>
    <row r="4" spans="1:7" x14ac:dyDescent="0.25">
      <c r="A4" s="1">
        <v>5</v>
      </c>
      <c r="B4" s="1">
        <v>5</v>
      </c>
      <c r="C4" s="1">
        <v>3</v>
      </c>
      <c r="D4" s="7">
        <v>1.03E-2</v>
      </c>
      <c r="E4" s="7">
        <v>3.7000000000000002E-3</v>
      </c>
      <c r="F4" s="8">
        <v>98.46</v>
      </c>
      <c r="G4" s="8">
        <v>69.22</v>
      </c>
    </row>
    <row r="5" spans="1:7" x14ac:dyDescent="0.25">
      <c r="A5" s="1">
        <v>5</v>
      </c>
      <c r="B5" s="1">
        <v>5</v>
      </c>
      <c r="C5" s="1">
        <v>2</v>
      </c>
      <c r="D5" s="7">
        <v>1.47E-2</v>
      </c>
      <c r="E5" s="7">
        <v>3.5999999999999999E-3</v>
      </c>
      <c r="F5" s="8">
        <v>87.73</v>
      </c>
      <c r="G5" s="8">
        <v>91.96</v>
      </c>
    </row>
    <row r="6" spans="1:7" x14ac:dyDescent="0.25">
      <c r="A6" s="1">
        <v>5</v>
      </c>
      <c r="B6" s="1">
        <v>5</v>
      </c>
      <c r="C6" s="1">
        <v>1</v>
      </c>
      <c r="D6" s="7">
        <v>9.4999999999999998E-3</v>
      </c>
      <c r="E6" s="7">
        <v>4.0000000000000001E-3</v>
      </c>
      <c r="F6" s="8">
        <v>170.6</v>
      </c>
      <c r="G6" s="8">
        <v>102.65</v>
      </c>
    </row>
    <row r="7" spans="1:7" x14ac:dyDescent="0.25">
      <c r="A7" s="1">
        <v>5</v>
      </c>
      <c r="B7" s="1">
        <v>4</v>
      </c>
      <c r="C7" s="1">
        <v>5</v>
      </c>
      <c r="D7" s="7">
        <v>2.92E-2</v>
      </c>
      <c r="E7" s="7">
        <v>3.2000000000000002E-3</v>
      </c>
      <c r="F7" s="8">
        <v>134.44999999999999</v>
      </c>
      <c r="G7" s="8">
        <v>106.02</v>
      </c>
    </row>
    <row r="8" spans="1:7" x14ac:dyDescent="0.25">
      <c r="A8" s="1">
        <v>5</v>
      </c>
      <c r="B8" s="1">
        <v>4</v>
      </c>
      <c r="C8" s="1">
        <v>4</v>
      </c>
      <c r="D8" s="7">
        <v>1.5300000000000001E-2</v>
      </c>
      <c r="E8" s="7">
        <v>3.5999999999999999E-3</v>
      </c>
      <c r="F8" s="8">
        <v>109.36</v>
      </c>
      <c r="G8" s="8">
        <v>155.16999999999999</v>
      </c>
    </row>
    <row r="9" spans="1:7" x14ac:dyDescent="0.25">
      <c r="A9" s="1">
        <v>5</v>
      </c>
      <c r="B9" s="1">
        <v>4</v>
      </c>
      <c r="C9" s="1">
        <v>3</v>
      </c>
      <c r="D9" s="7">
        <v>1.47E-2</v>
      </c>
      <c r="E9" s="7">
        <v>6.5000000000000006E-3</v>
      </c>
      <c r="F9" s="8">
        <v>128.81</v>
      </c>
      <c r="G9" s="8">
        <v>79.77</v>
      </c>
    </row>
    <row r="10" spans="1:7" x14ac:dyDescent="0.25">
      <c r="A10" s="1">
        <v>5</v>
      </c>
      <c r="B10" s="1">
        <v>4</v>
      </c>
      <c r="C10" s="1">
        <v>2</v>
      </c>
      <c r="D10" s="7">
        <v>1.9299999999999998E-2</v>
      </c>
      <c r="E10" s="7">
        <v>6.1999999999999998E-3</v>
      </c>
      <c r="F10" s="8">
        <v>141.07</v>
      </c>
      <c r="G10" s="8">
        <v>81.239999999999995</v>
      </c>
    </row>
    <row r="11" spans="1:7" x14ac:dyDescent="0.25">
      <c r="A11" s="1">
        <v>5</v>
      </c>
      <c r="B11" s="1">
        <v>4</v>
      </c>
      <c r="C11" s="1">
        <v>1</v>
      </c>
      <c r="D11" s="7">
        <v>1.8600000000000002E-2</v>
      </c>
      <c r="E11" s="7">
        <v>5.4000000000000003E-3</v>
      </c>
      <c r="F11" s="8">
        <v>114.56</v>
      </c>
      <c r="G11" s="8">
        <v>53.35</v>
      </c>
    </row>
    <row r="12" spans="1:7" x14ac:dyDescent="0.25">
      <c r="A12" s="1">
        <v>5</v>
      </c>
      <c r="B12" s="1">
        <v>3</v>
      </c>
      <c r="C12" s="1">
        <v>5</v>
      </c>
      <c r="D12" s="7">
        <v>3.9900000000000005E-2</v>
      </c>
      <c r="E12" s="7">
        <v>8.8000000000000005E-3</v>
      </c>
      <c r="F12" s="8">
        <v>97.08</v>
      </c>
      <c r="G12" s="8">
        <v>88.7</v>
      </c>
    </row>
    <row r="13" spans="1:7" x14ac:dyDescent="0.25">
      <c r="A13" s="1">
        <v>5</v>
      </c>
      <c r="B13" s="1">
        <v>3</v>
      </c>
      <c r="C13" s="1">
        <v>4</v>
      </c>
      <c r="D13" s="7">
        <v>2.0199999999999999E-2</v>
      </c>
      <c r="E13" s="7">
        <v>3.3E-3</v>
      </c>
      <c r="F13" s="8">
        <v>126.93</v>
      </c>
      <c r="G13" s="8">
        <v>121.42</v>
      </c>
    </row>
    <row r="14" spans="1:7" x14ac:dyDescent="0.25">
      <c r="A14" s="1">
        <v>5</v>
      </c>
      <c r="B14" s="1">
        <v>3</v>
      </c>
      <c r="C14" s="1">
        <v>3</v>
      </c>
      <c r="D14" s="7">
        <v>1.6899999999999998E-2</v>
      </c>
      <c r="E14" s="7">
        <v>4.0999999999999995E-3</v>
      </c>
      <c r="F14" s="8">
        <v>106.54</v>
      </c>
      <c r="G14" s="8">
        <v>130.58000000000001</v>
      </c>
    </row>
    <row r="15" spans="1:7" x14ac:dyDescent="0.25">
      <c r="A15" s="1">
        <v>5</v>
      </c>
      <c r="B15" s="1">
        <v>3</v>
      </c>
      <c r="C15" s="1">
        <v>2</v>
      </c>
      <c r="D15" s="7">
        <v>1.6500000000000001E-2</v>
      </c>
      <c r="E15" s="7">
        <v>5.1999999999999998E-3</v>
      </c>
      <c r="F15" s="8">
        <v>104.82</v>
      </c>
      <c r="G15" s="8">
        <v>111.08</v>
      </c>
    </row>
    <row r="16" spans="1:7" x14ac:dyDescent="0.25">
      <c r="A16" s="1">
        <v>5</v>
      </c>
      <c r="B16" s="1">
        <v>3</v>
      </c>
      <c r="C16" s="1">
        <v>1</v>
      </c>
      <c r="D16" s="7">
        <v>1.3600000000000001E-2</v>
      </c>
      <c r="E16" s="7">
        <v>5.1000000000000004E-3</v>
      </c>
      <c r="F16" s="8">
        <v>106.2</v>
      </c>
      <c r="G16" s="8">
        <v>71.83</v>
      </c>
    </row>
    <row r="17" spans="1:7" x14ac:dyDescent="0.25">
      <c r="A17" s="1">
        <v>5</v>
      </c>
      <c r="B17" s="1">
        <v>2</v>
      </c>
      <c r="C17" s="1">
        <v>5</v>
      </c>
      <c r="D17" s="7">
        <v>2.3599999999999999E-2</v>
      </c>
      <c r="E17" s="7">
        <v>4.4000000000000003E-3</v>
      </c>
      <c r="F17" s="8">
        <v>70.84</v>
      </c>
      <c r="G17" s="8">
        <v>80.14</v>
      </c>
    </row>
    <row r="18" spans="1:7" x14ac:dyDescent="0.25">
      <c r="A18" s="1">
        <v>5</v>
      </c>
      <c r="B18" s="1">
        <v>2</v>
      </c>
      <c r="C18" s="1">
        <v>4</v>
      </c>
      <c r="D18" s="7">
        <v>2.46E-2</v>
      </c>
      <c r="E18" s="7">
        <v>3.3E-3</v>
      </c>
      <c r="F18" s="8">
        <v>106.42</v>
      </c>
      <c r="G18" s="8">
        <v>48.51</v>
      </c>
    </row>
    <row r="19" spans="1:7" x14ac:dyDescent="0.25">
      <c r="A19" s="1">
        <v>5</v>
      </c>
      <c r="B19" s="1">
        <v>2</v>
      </c>
      <c r="C19" s="1">
        <v>3</v>
      </c>
      <c r="D19" s="7">
        <v>1.6399999999999998E-2</v>
      </c>
      <c r="E19" s="7">
        <v>3.9000000000000003E-3</v>
      </c>
      <c r="F19" s="8">
        <v>99.5</v>
      </c>
      <c r="G19" s="8">
        <v>53.06</v>
      </c>
    </row>
    <row r="20" spans="1:7" x14ac:dyDescent="0.25">
      <c r="A20" s="1">
        <v>5</v>
      </c>
      <c r="B20" s="1">
        <v>2</v>
      </c>
      <c r="C20" s="1">
        <v>2</v>
      </c>
      <c r="D20" s="7">
        <v>1.8700000000000001E-2</v>
      </c>
      <c r="E20" s="7">
        <v>5.7999999999999996E-3</v>
      </c>
      <c r="F20" s="8">
        <v>102.5</v>
      </c>
      <c r="G20" s="8">
        <v>81.59</v>
      </c>
    </row>
    <row r="21" spans="1:7" x14ac:dyDescent="0.25">
      <c r="A21" s="1">
        <v>5</v>
      </c>
      <c r="B21" s="1">
        <v>2</v>
      </c>
      <c r="C21" s="1">
        <v>1</v>
      </c>
      <c r="D21" s="7">
        <v>1.6399999999999998E-2</v>
      </c>
      <c r="E21" s="7">
        <v>5.1999999999999998E-3</v>
      </c>
      <c r="F21" s="8">
        <v>111.91</v>
      </c>
      <c r="G21" s="8">
        <v>57.62</v>
      </c>
    </row>
    <row r="22" spans="1:7" x14ac:dyDescent="0.25">
      <c r="A22" s="1">
        <v>5</v>
      </c>
      <c r="B22" s="1">
        <v>1</v>
      </c>
      <c r="C22" s="1">
        <v>5</v>
      </c>
      <c r="D22" s="7">
        <v>4.41E-2</v>
      </c>
      <c r="E22" s="7">
        <v>9.300000000000001E-3</v>
      </c>
      <c r="F22" s="8">
        <v>107.03</v>
      </c>
      <c r="G22" s="8">
        <v>58.54</v>
      </c>
    </row>
    <row r="23" spans="1:7" x14ac:dyDescent="0.25">
      <c r="A23" s="1">
        <v>5</v>
      </c>
      <c r="B23" s="1">
        <v>1</v>
      </c>
      <c r="C23" s="1">
        <v>4</v>
      </c>
      <c r="D23" s="7">
        <v>1.9299999999999998E-2</v>
      </c>
      <c r="E23" s="7">
        <v>3.4999999999999996E-3</v>
      </c>
      <c r="F23" s="8">
        <v>139.77000000000001</v>
      </c>
      <c r="G23" s="8">
        <v>60.93</v>
      </c>
    </row>
    <row r="24" spans="1:7" x14ac:dyDescent="0.25">
      <c r="A24" s="1">
        <v>5</v>
      </c>
      <c r="B24" s="1">
        <v>1</v>
      </c>
      <c r="C24" s="1">
        <v>3</v>
      </c>
      <c r="D24" s="7">
        <v>2.58E-2</v>
      </c>
      <c r="E24" s="7">
        <v>2.8000000000000004E-3</v>
      </c>
      <c r="F24" s="8">
        <v>129.47</v>
      </c>
      <c r="G24" s="8">
        <v>89.88</v>
      </c>
    </row>
    <row r="25" spans="1:7" x14ac:dyDescent="0.25">
      <c r="A25" s="1">
        <v>5</v>
      </c>
      <c r="B25" s="1">
        <v>1</v>
      </c>
      <c r="C25" s="1">
        <v>2</v>
      </c>
      <c r="D25" s="7">
        <v>2.1499999999999998E-2</v>
      </c>
      <c r="E25" s="7">
        <v>2.5999999999999999E-3</v>
      </c>
      <c r="F25" s="8">
        <v>95.96</v>
      </c>
      <c r="G25" s="8">
        <v>73.95</v>
      </c>
    </row>
    <row r="26" spans="1:7" x14ac:dyDescent="0.25">
      <c r="A26" s="1">
        <v>5</v>
      </c>
      <c r="B26" s="1">
        <v>1</v>
      </c>
      <c r="C26" s="1">
        <v>1</v>
      </c>
      <c r="D26" s="7">
        <v>1.8100000000000002E-2</v>
      </c>
      <c r="E26" s="7">
        <v>1.23E-2</v>
      </c>
      <c r="F26" s="8">
        <v>180.86</v>
      </c>
      <c r="G26" s="8">
        <v>79.91</v>
      </c>
    </row>
    <row r="27" spans="1:7" x14ac:dyDescent="0.25">
      <c r="A27" s="1">
        <v>4</v>
      </c>
      <c r="B27" s="1">
        <v>5</v>
      </c>
      <c r="C27" s="1">
        <v>5</v>
      </c>
      <c r="D27" s="7">
        <v>4.0500000000000001E-2</v>
      </c>
      <c r="E27" s="7">
        <v>1.9E-3</v>
      </c>
      <c r="F27" s="8">
        <v>107.77</v>
      </c>
      <c r="G27" s="8">
        <v>91.78</v>
      </c>
    </row>
    <row r="28" spans="1:7" x14ac:dyDescent="0.25">
      <c r="A28" s="1">
        <v>4</v>
      </c>
      <c r="B28" s="1">
        <v>5</v>
      </c>
      <c r="C28" s="1">
        <v>4</v>
      </c>
      <c r="D28" s="7">
        <v>2.4500000000000001E-2</v>
      </c>
      <c r="E28" s="7">
        <v>4.6999999999999993E-3</v>
      </c>
      <c r="F28" s="8">
        <v>117.94</v>
      </c>
      <c r="G28" s="8">
        <v>93.43</v>
      </c>
    </row>
    <row r="29" spans="1:7" x14ac:dyDescent="0.25">
      <c r="A29" s="1">
        <v>4</v>
      </c>
      <c r="B29" s="1">
        <v>5</v>
      </c>
      <c r="C29" s="1">
        <v>3</v>
      </c>
      <c r="D29" s="7">
        <v>1.89E-2</v>
      </c>
      <c r="E29" s="7">
        <v>3.5999999999999999E-3</v>
      </c>
      <c r="F29" s="8">
        <v>132.22999999999999</v>
      </c>
      <c r="G29" s="8">
        <v>87.39</v>
      </c>
    </row>
    <row r="30" spans="1:7" x14ac:dyDescent="0.25">
      <c r="A30" s="1">
        <v>4</v>
      </c>
      <c r="B30" s="1">
        <v>5</v>
      </c>
      <c r="C30" s="1">
        <v>2</v>
      </c>
      <c r="D30" s="7">
        <v>1.7600000000000001E-2</v>
      </c>
      <c r="E30" s="7">
        <v>2.8999999999999998E-3</v>
      </c>
      <c r="F30" s="8">
        <v>89.34</v>
      </c>
      <c r="G30" s="8">
        <v>113.12</v>
      </c>
    </row>
    <row r="31" spans="1:7" x14ac:dyDescent="0.25">
      <c r="A31" s="1">
        <v>4</v>
      </c>
      <c r="B31" s="1">
        <v>5</v>
      </c>
      <c r="C31" s="1">
        <v>1</v>
      </c>
      <c r="D31" s="7">
        <v>1.6500000000000001E-2</v>
      </c>
      <c r="E31" s="7">
        <v>4.5999999999999999E-3</v>
      </c>
      <c r="F31" s="8">
        <v>95.21</v>
      </c>
      <c r="G31" s="8">
        <v>93.74</v>
      </c>
    </row>
    <row r="32" spans="1:7" x14ac:dyDescent="0.25">
      <c r="A32" s="1">
        <v>4</v>
      </c>
      <c r="B32" s="1">
        <v>4</v>
      </c>
      <c r="C32" s="1">
        <v>5</v>
      </c>
      <c r="D32" s="7">
        <v>4.1500000000000002E-2</v>
      </c>
      <c r="E32" s="7">
        <v>1.6000000000000001E-3</v>
      </c>
      <c r="F32" s="8">
        <v>96.12</v>
      </c>
      <c r="G32" s="8">
        <v>93.55</v>
      </c>
    </row>
    <row r="33" spans="1:7" x14ac:dyDescent="0.25">
      <c r="A33" s="1">
        <v>4</v>
      </c>
      <c r="B33" s="1">
        <v>4</v>
      </c>
      <c r="C33" s="1">
        <v>4</v>
      </c>
      <c r="D33" s="7">
        <v>2.9100000000000001E-2</v>
      </c>
      <c r="E33" s="7">
        <v>3.3E-3</v>
      </c>
      <c r="F33" s="8">
        <v>94.1</v>
      </c>
      <c r="G33" s="8">
        <v>84.69</v>
      </c>
    </row>
    <row r="34" spans="1:7" x14ac:dyDescent="0.25">
      <c r="A34" s="1">
        <v>4</v>
      </c>
      <c r="B34" s="1">
        <v>4</v>
      </c>
      <c r="C34" s="1">
        <v>3</v>
      </c>
      <c r="D34" s="7">
        <v>2.4199999999999999E-2</v>
      </c>
      <c r="E34" s="7">
        <v>1.4000000000000002E-3</v>
      </c>
      <c r="F34" s="8">
        <v>159.21</v>
      </c>
      <c r="G34" s="8">
        <v>77.400000000000006</v>
      </c>
    </row>
    <row r="35" spans="1:7" x14ac:dyDescent="0.25">
      <c r="A35" s="1">
        <v>4</v>
      </c>
      <c r="B35" s="1">
        <v>4</v>
      </c>
      <c r="C35" s="1">
        <v>2</v>
      </c>
      <c r="D35" s="7">
        <v>1.7399999999999999E-2</v>
      </c>
      <c r="E35" s="7">
        <v>3.9000000000000003E-3</v>
      </c>
      <c r="F35" s="8">
        <v>141.16999999999999</v>
      </c>
      <c r="G35" s="8">
        <v>80.540000000000006</v>
      </c>
    </row>
    <row r="36" spans="1:7" x14ac:dyDescent="0.25">
      <c r="A36" s="1">
        <v>4</v>
      </c>
      <c r="B36" s="1">
        <v>4</v>
      </c>
      <c r="C36" s="1">
        <v>1</v>
      </c>
      <c r="D36" s="7">
        <v>1.4199999999999999E-2</v>
      </c>
      <c r="E36" s="7">
        <v>5.1000000000000004E-3</v>
      </c>
      <c r="F36" s="8">
        <v>143.55000000000001</v>
      </c>
      <c r="G36" s="8">
        <v>115.64</v>
      </c>
    </row>
    <row r="37" spans="1:7" x14ac:dyDescent="0.25">
      <c r="A37" s="1">
        <v>4</v>
      </c>
      <c r="B37" s="1">
        <v>3</v>
      </c>
      <c r="C37" s="1">
        <v>5</v>
      </c>
      <c r="D37" s="7">
        <v>4.5499999999999999E-2</v>
      </c>
      <c r="E37" s="7">
        <v>4.0999999999999995E-3</v>
      </c>
      <c r="F37" s="8">
        <v>108.4</v>
      </c>
      <c r="G37" s="8">
        <v>82.17</v>
      </c>
    </row>
    <row r="38" spans="1:7" x14ac:dyDescent="0.25">
      <c r="A38" s="1">
        <v>4</v>
      </c>
      <c r="B38" s="1">
        <v>3</v>
      </c>
      <c r="C38" s="1">
        <v>4</v>
      </c>
      <c r="D38" s="7">
        <v>3.8900000000000004E-2</v>
      </c>
      <c r="E38" s="7">
        <v>7.7000000000000002E-3</v>
      </c>
      <c r="F38" s="8">
        <v>107.97</v>
      </c>
      <c r="G38" s="8">
        <v>93.92</v>
      </c>
    </row>
    <row r="39" spans="1:7" x14ac:dyDescent="0.25">
      <c r="A39" s="1">
        <v>4</v>
      </c>
      <c r="B39" s="1">
        <v>3</v>
      </c>
      <c r="C39" s="1">
        <v>3</v>
      </c>
      <c r="D39" s="7">
        <v>2.2400000000000003E-2</v>
      </c>
      <c r="E39" s="7">
        <v>8.3999999999999995E-3</v>
      </c>
      <c r="F39" s="8">
        <v>99.33</v>
      </c>
      <c r="G39" s="8">
        <v>126.01</v>
      </c>
    </row>
    <row r="40" spans="1:7" x14ac:dyDescent="0.25">
      <c r="A40" s="1">
        <v>4</v>
      </c>
      <c r="B40" s="1">
        <v>3</v>
      </c>
      <c r="C40" s="1">
        <v>2</v>
      </c>
      <c r="D40" s="7">
        <v>2.6099999999999998E-2</v>
      </c>
      <c r="E40" s="7">
        <v>4.0000000000000001E-3</v>
      </c>
      <c r="F40" s="8">
        <v>90.99</v>
      </c>
      <c r="G40" s="8">
        <v>144.74</v>
      </c>
    </row>
    <row r="41" spans="1:7" x14ac:dyDescent="0.25">
      <c r="A41" s="1">
        <v>4</v>
      </c>
      <c r="B41" s="1">
        <v>3</v>
      </c>
      <c r="C41" s="1">
        <v>1</v>
      </c>
      <c r="D41" s="7">
        <v>1.9199999999999998E-2</v>
      </c>
      <c r="E41" s="7">
        <v>3.4000000000000002E-3</v>
      </c>
      <c r="F41" s="8">
        <v>148.66</v>
      </c>
      <c r="G41" s="8">
        <v>90.08</v>
      </c>
    </row>
    <row r="42" spans="1:7" x14ac:dyDescent="0.25">
      <c r="A42" s="1">
        <v>4</v>
      </c>
      <c r="B42" s="1">
        <v>2</v>
      </c>
      <c r="C42" s="1">
        <v>5</v>
      </c>
      <c r="D42" s="7">
        <v>3.44E-2</v>
      </c>
      <c r="E42" s="7">
        <v>1.1000000000000001E-3</v>
      </c>
      <c r="F42" s="8">
        <v>80.94</v>
      </c>
      <c r="G42" s="8">
        <v>51.58</v>
      </c>
    </row>
    <row r="43" spans="1:7" x14ac:dyDescent="0.25">
      <c r="A43" s="1">
        <v>4</v>
      </c>
      <c r="B43" s="1">
        <v>2</v>
      </c>
      <c r="C43" s="1">
        <v>4</v>
      </c>
      <c r="D43" s="7">
        <v>3.1899999999999998E-2</v>
      </c>
      <c r="E43" s="7">
        <v>2.5999999999999999E-3</v>
      </c>
      <c r="F43" s="8">
        <v>89.63</v>
      </c>
      <c r="G43" s="8">
        <v>44.75</v>
      </c>
    </row>
    <row r="44" spans="1:7" x14ac:dyDescent="0.25">
      <c r="A44" s="1">
        <v>4</v>
      </c>
      <c r="B44" s="1">
        <v>2</v>
      </c>
      <c r="C44" s="1">
        <v>3</v>
      </c>
      <c r="D44" s="7">
        <v>2.8799999999999999E-2</v>
      </c>
      <c r="E44" s="7">
        <v>3.5999999999999999E-3</v>
      </c>
      <c r="F44" s="8">
        <v>107.93</v>
      </c>
      <c r="G44" s="8">
        <v>65.430000000000007</v>
      </c>
    </row>
    <row r="45" spans="1:7" x14ac:dyDescent="0.25">
      <c r="A45" s="1">
        <v>4</v>
      </c>
      <c r="B45" s="1">
        <v>2</v>
      </c>
      <c r="C45" s="1">
        <v>2</v>
      </c>
      <c r="D45" s="7">
        <v>2.0299999999999999E-2</v>
      </c>
      <c r="E45" s="7">
        <v>4.5999999999999999E-3</v>
      </c>
      <c r="F45" s="8">
        <v>92.25</v>
      </c>
      <c r="G45" s="8">
        <v>108.62</v>
      </c>
    </row>
    <row r="46" spans="1:7" x14ac:dyDescent="0.25">
      <c r="A46" s="1">
        <v>4</v>
      </c>
      <c r="B46" s="1">
        <v>2</v>
      </c>
      <c r="C46" s="1">
        <v>1</v>
      </c>
      <c r="D46" s="7">
        <v>1.7100000000000001E-2</v>
      </c>
      <c r="E46" s="7">
        <v>3.3E-3</v>
      </c>
      <c r="F46" s="8">
        <v>90.79</v>
      </c>
      <c r="G46" s="8">
        <v>74.7</v>
      </c>
    </row>
    <row r="47" spans="1:7" x14ac:dyDescent="0.25">
      <c r="A47" s="1">
        <v>4</v>
      </c>
      <c r="B47" s="1">
        <v>1</v>
      </c>
      <c r="C47" s="1">
        <v>5</v>
      </c>
      <c r="D47" s="7">
        <v>4.7699999999999992E-2</v>
      </c>
      <c r="E47" s="7">
        <v>6.3E-3</v>
      </c>
      <c r="F47" s="8">
        <v>98.79</v>
      </c>
      <c r="G47" s="8">
        <v>128.84</v>
      </c>
    </row>
    <row r="48" spans="1:7" x14ac:dyDescent="0.25">
      <c r="A48" s="1">
        <v>4</v>
      </c>
      <c r="B48" s="1">
        <v>1</v>
      </c>
      <c r="C48" s="1">
        <v>4</v>
      </c>
      <c r="D48" s="7">
        <v>3.5099999999999999E-2</v>
      </c>
      <c r="E48" s="7">
        <v>5.1999999999999998E-3</v>
      </c>
      <c r="F48" s="8">
        <v>108.17</v>
      </c>
      <c r="G48" s="8">
        <v>65.63</v>
      </c>
    </row>
    <row r="49" spans="1:7" x14ac:dyDescent="0.25">
      <c r="A49" s="1">
        <v>4</v>
      </c>
      <c r="B49" s="1">
        <v>1</v>
      </c>
      <c r="C49" s="1">
        <v>3</v>
      </c>
      <c r="D49" s="7">
        <v>2.86E-2</v>
      </c>
      <c r="E49" s="7">
        <v>1.1999999999999999E-3</v>
      </c>
      <c r="F49" s="8">
        <v>119.09</v>
      </c>
      <c r="G49" s="8">
        <v>119.87</v>
      </c>
    </row>
    <row r="50" spans="1:7" x14ac:dyDescent="0.25">
      <c r="A50" s="1">
        <v>4</v>
      </c>
      <c r="B50" s="1">
        <v>1</v>
      </c>
      <c r="C50" s="1">
        <v>2</v>
      </c>
      <c r="D50" s="7">
        <v>3.2000000000000001E-2</v>
      </c>
      <c r="E50" s="7">
        <v>1.6000000000000001E-3</v>
      </c>
      <c r="F50" s="8">
        <v>137.15</v>
      </c>
      <c r="G50" s="8">
        <v>73.62</v>
      </c>
    </row>
    <row r="51" spans="1:7" x14ac:dyDescent="0.25">
      <c r="A51" s="1">
        <v>4</v>
      </c>
      <c r="B51" s="1">
        <v>1</v>
      </c>
      <c r="C51" s="1">
        <v>1</v>
      </c>
      <c r="D51" s="7">
        <v>2.5399999999999999E-2</v>
      </c>
      <c r="E51" s="7">
        <v>5.1999999999999998E-3</v>
      </c>
      <c r="F51" s="8">
        <v>205.33</v>
      </c>
      <c r="G51" s="8">
        <v>92.19</v>
      </c>
    </row>
    <row r="52" spans="1:7" x14ac:dyDescent="0.25">
      <c r="A52" s="1">
        <v>3</v>
      </c>
      <c r="B52" s="1">
        <v>5</v>
      </c>
      <c r="C52" s="1">
        <v>5</v>
      </c>
      <c r="D52" s="7">
        <v>1.8500000000000003E-2</v>
      </c>
      <c r="E52" s="7">
        <v>1.7000000000000001E-3</v>
      </c>
      <c r="F52" s="8">
        <v>134.55000000000001</v>
      </c>
      <c r="G52" s="8">
        <v>63.87</v>
      </c>
    </row>
    <row r="53" spans="1:7" x14ac:dyDescent="0.25">
      <c r="A53" s="1">
        <v>3</v>
      </c>
      <c r="B53" s="1">
        <v>5</v>
      </c>
      <c r="C53" s="1">
        <v>4</v>
      </c>
      <c r="D53" s="7">
        <v>1.1000000000000001E-2</v>
      </c>
      <c r="E53" s="7">
        <v>1.1000000000000001E-3</v>
      </c>
      <c r="F53" s="8">
        <v>93.57</v>
      </c>
      <c r="G53" s="8">
        <v>84.9</v>
      </c>
    </row>
    <row r="54" spans="1:7" x14ac:dyDescent="0.25">
      <c r="A54" s="1">
        <v>3</v>
      </c>
      <c r="B54" s="1">
        <v>5</v>
      </c>
      <c r="C54" s="1">
        <v>3</v>
      </c>
      <c r="D54" s="7">
        <v>1.6E-2</v>
      </c>
      <c r="E54" s="7">
        <v>2.2000000000000001E-3</v>
      </c>
      <c r="F54" s="8">
        <v>132.54</v>
      </c>
      <c r="G54" s="8">
        <v>43.82</v>
      </c>
    </row>
    <row r="55" spans="1:7" x14ac:dyDescent="0.25">
      <c r="A55" s="1">
        <v>3</v>
      </c>
      <c r="B55" s="1">
        <v>5</v>
      </c>
      <c r="C55" s="1">
        <v>2</v>
      </c>
      <c r="D55" s="7">
        <v>1.4800000000000001E-2</v>
      </c>
      <c r="E55" s="7">
        <v>2.7000000000000001E-3</v>
      </c>
      <c r="F55" s="8">
        <v>84.33</v>
      </c>
      <c r="G55" s="8">
        <v>89</v>
      </c>
    </row>
    <row r="56" spans="1:7" x14ac:dyDescent="0.25">
      <c r="A56" s="1">
        <v>3</v>
      </c>
      <c r="B56" s="1">
        <v>5</v>
      </c>
      <c r="C56" s="1">
        <v>1</v>
      </c>
      <c r="D56" s="7">
        <v>7.6E-3</v>
      </c>
      <c r="E56" s="7">
        <v>2.0999999999999999E-3</v>
      </c>
      <c r="F56" s="8">
        <v>106</v>
      </c>
      <c r="G56" s="8">
        <v>61.7</v>
      </c>
    </row>
    <row r="57" spans="1:7" x14ac:dyDescent="0.25">
      <c r="A57" s="1">
        <v>3</v>
      </c>
      <c r="B57" s="1">
        <v>4</v>
      </c>
      <c r="C57" s="1">
        <v>5</v>
      </c>
      <c r="D57" s="7">
        <v>2.0199999999999999E-2</v>
      </c>
      <c r="E57" s="7">
        <v>2.8999999999999998E-3</v>
      </c>
      <c r="F57" s="8">
        <v>97.81</v>
      </c>
      <c r="G57" s="8">
        <v>62.95</v>
      </c>
    </row>
    <row r="58" spans="1:7" x14ac:dyDescent="0.25">
      <c r="A58" s="1">
        <v>3</v>
      </c>
      <c r="B58" s="1">
        <v>4</v>
      </c>
      <c r="C58" s="1">
        <v>4</v>
      </c>
      <c r="D58" s="7">
        <v>1.7000000000000001E-2</v>
      </c>
      <c r="E58" s="7">
        <v>1E-3</v>
      </c>
      <c r="F58" s="8">
        <v>79.430000000000007</v>
      </c>
      <c r="G58" s="8">
        <v>123.64</v>
      </c>
    </row>
    <row r="59" spans="1:7" x14ac:dyDescent="0.25">
      <c r="A59" s="1">
        <v>3</v>
      </c>
      <c r="B59" s="1">
        <v>4</v>
      </c>
      <c r="C59" s="1">
        <v>3</v>
      </c>
      <c r="D59" s="7">
        <v>7.6E-3</v>
      </c>
      <c r="E59" s="7">
        <v>8.9999999999999998E-4</v>
      </c>
      <c r="F59" s="8">
        <v>118.94</v>
      </c>
      <c r="G59" s="8">
        <v>75.599999999999994</v>
      </c>
    </row>
    <row r="60" spans="1:7" x14ac:dyDescent="0.25">
      <c r="A60" s="1">
        <v>3</v>
      </c>
      <c r="B60" s="1">
        <v>4</v>
      </c>
      <c r="C60" s="1">
        <v>2</v>
      </c>
      <c r="D60" s="7">
        <v>9.7999999999999997E-3</v>
      </c>
      <c r="E60" s="7">
        <v>1.49E-2</v>
      </c>
      <c r="F60" s="8">
        <v>116.89</v>
      </c>
      <c r="G60" s="8">
        <v>68.58</v>
      </c>
    </row>
    <row r="61" spans="1:7" x14ac:dyDescent="0.25">
      <c r="A61" s="1">
        <v>3</v>
      </c>
      <c r="B61" s="1">
        <v>4</v>
      </c>
      <c r="C61" s="1">
        <v>1</v>
      </c>
      <c r="D61" s="7">
        <v>3.3799999999999997E-2</v>
      </c>
      <c r="E61" s="7">
        <v>3.8599999999999995E-2</v>
      </c>
      <c r="F61" s="8">
        <v>94.29</v>
      </c>
      <c r="G61" s="8">
        <v>67.3</v>
      </c>
    </row>
    <row r="62" spans="1:7" x14ac:dyDescent="0.25">
      <c r="A62" s="1">
        <v>3</v>
      </c>
      <c r="B62" s="1">
        <v>3</v>
      </c>
      <c r="C62" s="1">
        <v>5</v>
      </c>
      <c r="D62" s="7">
        <v>3.1200000000000002E-2</v>
      </c>
      <c r="E62" s="7">
        <v>3.4999999999999996E-3</v>
      </c>
      <c r="F62" s="8">
        <v>101.03</v>
      </c>
      <c r="G62" s="8">
        <v>77.59</v>
      </c>
    </row>
    <row r="63" spans="1:7" x14ac:dyDescent="0.25">
      <c r="A63" s="1">
        <v>3</v>
      </c>
      <c r="B63" s="1">
        <v>3</v>
      </c>
      <c r="C63" s="1">
        <v>4</v>
      </c>
      <c r="D63" s="7">
        <v>1.7299999999999999E-2</v>
      </c>
      <c r="E63" s="7">
        <v>7.000000000000001E-4</v>
      </c>
      <c r="F63" s="8">
        <v>112.04</v>
      </c>
      <c r="G63" s="8">
        <v>51.6</v>
      </c>
    </row>
    <row r="64" spans="1:7" x14ac:dyDescent="0.25">
      <c r="A64" s="1">
        <v>3</v>
      </c>
      <c r="B64" s="1">
        <v>3</v>
      </c>
      <c r="C64" s="1">
        <v>3</v>
      </c>
      <c r="D64" s="7">
        <v>1.7600000000000001E-2</v>
      </c>
      <c r="E64" s="7">
        <v>2.3999999999999998E-3</v>
      </c>
      <c r="F64" s="8">
        <v>108.62</v>
      </c>
      <c r="G64" s="8">
        <v>54.07</v>
      </c>
    </row>
    <row r="65" spans="1:7" x14ac:dyDescent="0.25">
      <c r="A65" s="1">
        <v>3</v>
      </c>
      <c r="B65" s="1">
        <v>3</v>
      </c>
      <c r="C65" s="1">
        <v>2</v>
      </c>
      <c r="D65" s="7">
        <v>1.2500000000000001E-2</v>
      </c>
      <c r="E65" s="7">
        <v>1.1999999999999999E-3</v>
      </c>
      <c r="F65" s="8">
        <v>91.02</v>
      </c>
      <c r="G65" s="8">
        <v>54.04</v>
      </c>
    </row>
    <row r="66" spans="1:7" x14ac:dyDescent="0.25">
      <c r="A66" s="1">
        <v>3</v>
      </c>
      <c r="B66" s="1">
        <v>3</v>
      </c>
      <c r="C66" s="1">
        <v>1</v>
      </c>
      <c r="D66" s="7">
        <v>1.6500000000000001E-2</v>
      </c>
      <c r="E66" s="7">
        <v>3.9000000000000003E-3</v>
      </c>
      <c r="F66" s="8">
        <v>82.84</v>
      </c>
      <c r="G66" s="8">
        <v>75.790000000000006</v>
      </c>
    </row>
    <row r="67" spans="1:7" x14ac:dyDescent="0.25">
      <c r="A67" s="1">
        <v>3</v>
      </c>
      <c r="B67" s="1">
        <v>2</v>
      </c>
      <c r="C67" s="1">
        <v>5</v>
      </c>
      <c r="D67" s="7">
        <v>3.3500000000000002E-2</v>
      </c>
      <c r="E67" s="7">
        <v>4.2500000000000003E-2</v>
      </c>
      <c r="F67" s="8">
        <v>98.54</v>
      </c>
      <c r="G67" s="8">
        <v>58.59</v>
      </c>
    </row>
    <row r="68" spans="1:7" x14ac:dyDescent="0.25">
      <c r="A68" s="1">
        <v>3</v>
      </c>
      <c r="B68" s="1">
        <v>2</v>
      </c>
      <c r="C68" s="1">
        <v>4</v>
      </c>
      <c r="D68" s="7">
        <v>1.9199999999999998E-2</v>
      </c>
      <c r="E68" s="7">
        <v>8.0000000000000004E-4</v>
      </c>
      <c r="F68" s="8">
        <v>154.51</v>
      </c>
      <c r="G68" s="8">
        <v>119.25</v>
      </c>
    </row>
    <row r="69" spans="1:7" x14ac:dyDescent="0.25">
      <c r="A69" s="1">
        <v>3</v>
      </c>
      <c r="B69" s="1">
        <v>2</v>
      </c>
      <c r="C69" s="1">
        <v>3</v>
      </c>
      <c r="D69" s="7">
        <v>9.5999999999999992E-3</v>
      </c>
      <c r="E69" s="7">
        <v>4.8999999999999998E-3</v>
      </c>
      <c r="F69" s="8">
        <v>112.69</v>
      </c>
      <c r="G69" s="8">
        <v>74.569999999999993</v>
      </c>
    </row>
    <row r="70" spans="1:7" x14ac:dyDescent="0.25">
      <c r="A70" s="1">
        <v>3</v>
      </c>
      <c r="B70" s="1">
        <v>2</v>
      </c>
      <c r="C70" s="1">
        <v>2</v>
      </c>
      <c r="D70" s="7">
        <v>1.2E-2</v>
      </c>
      <c r="E70" s="7">
        <v>1.8200000000000001E-2</v>
      </c>
      <c r="F70" s="8">
        <v>104.26</v>
      </c>
      <c r="G70" s="8">
        <v>72.23</v>
      </c>
    </row>
    <row r="71" spans="1:7" x14ac:dyDescent="0.25">
      <c r="A71" s="1">
        <v>3</v>
      </c>
      <c r="B71" s="1">
        <v>2</v>
      </c>
      <c r="C71" s="1">
        <v>1</v>
      </c>
      <c r="D71" s="7">
        <v>8.1000000000000013E-3</v>
      </c>
      <c r="E71" s="7">
        <v>4.3E-3</v>
      </c>
      <c r="F71" s="8">
        <v>129.36000000000001</v>
      </c>
      <c r="G71" s="8">
        <v>56.34</v>
      </c>
    </row>
    <row r="72" spans="1:7" x14ac:dyDescent="0.25">
      <c r="A72" s="1">
        <v>3</v>
      </c>
      <c r="B72" s="1">
        <v>1</v>
      </c>
      <c r="C72" s="1">
        <v>5</v>
      </c>
      <c r="D72" s="7">
        <v>5.7999999999999996E-2</v>
      </c>
      <c r="E72" s="7">
        <v>1.5E-3</v>
      </c>
      <c r="F72" s="8">
        <v>123.75</v>
      </c>
      <c r="G72" s="8">
        <v>302.92</v>
      </c>
    </row>
    <row r="73" spans="1:7" x14ac:dyDescent="0.25">
      <c r="A73" s="1">
        <v>3</v>
      </c>
      <c r="B73" s="1">
        <v>1</v>
      </c>
      <c r="C73" s="1">
        <v>4</v>
      </c>
      <c r="D73" s="7">
        <v>2.3900000000000001E-2</v>
      </c>
      <c r="E73" s="7">
        <v>3.9000000000000003E-3</v>
      </c>
      <c r="F73" s="8">
        <v>126.74</v>
      </c>
      <c r="G73" s="8">
        <v>74.209999999999994</v>
      </c>
    </row>
    <row r="74" spans="1:7" x14ac:dyDescent="0.25">
      <c r="A74" s="1">
        <v>3</v>
      </c>
      <c r="B74" s="1">
        <v>1</v>
      </c>
      <c r="C74" s="1">
        <v>3</v>
      </c>
      <c r="D74" s="7">
        <v>1.6500000000000001E-2</v>
      </c>
      <c r="E74" s="7">
        <v>2.5000000000000001E-3</v>
      </c>
      <c r="F74" s="8">
        <v>112.66</v>
      </c>
      <c r="G74" s="8">
        <v>61.26</v>
      </c>
    </row>
    <row r="75" spans="1:7" x14ac:dyDescent="0.25">
      <c r="A75" s="1">
        <v>3</v>
      </c>
      <c r="B75" s="1">
        <v>1</v>
      </c>
      <c r="C75" s="1">
        <v>2</v>
      </c>
      <c r="D75" s="7">
        <v>2.3199999999999998E-2</v>
      </c>
      <c r="E75" s="7">
        <v>1.5E-3</v>
      </c>
      <c r="F75" s="8">
        <v>82.16</v>
      </c>
      <c r="G75" s="8">
        <v>99.58</v>
      </c>
    </row>
    <row r="76" spans="1:7" x14ac:dyDescent="0.25">
      <c r="A76" s="1">
        <v>3</v>
      </c>
      <c r="B76" s="1">
        <v>1</v>
      </c>
      <c r="C76" s="1">
        <v>1</v>
      </c>
      <c r="D76" s="7">
        <v>2.12E-2</v>
      </c>
      <c r="E76" s="7">
        <v>3.4000000000000002E-3</v>
      </c>
      <c r="F76" s="8">
        <v>118.6</v>
      </c>
      <c r="G76" s="8">
        <v>56.72</v>
      </c>
    </row>
    <row r="77" spans="1:7" x14ac:dyDescent="0.25">
      <c r="A77" s="1">
        <v>2</v>
      </c>
      <c r="B77" s="1">
        <v>5</v>
      </c>
      <c r="C77" s="1">
        <v>5</v>
      </c>
      <c r="D77" s="7">
        <v>1.29E-2</v>
      </c>
      <c r="E77" s="7">
        <v>1.1999999999999999E-3</v>
      </c>
      <c r="F77" s="8">
        <v>65.47</v>
      </c>
      <c r="G77" s="8">
        <v>20.2</v>
      </c>
    </row>
    <row r="78" spans="1:7" x14ac:dyDescent="0.25">
      <c r="A78" s="1">
        <v>2</v>
      </c>
      <c r="B78" s="1">
        <v>5</v>
      </c>
      <c r="C78" s="1">
        <v>4</v>
      </c>
      <c r="D78" s="7">
        <v>3.4999999999999996E-3</v>
      </c>
      <c r="E78" s="7">
        <v>8.9999999999999998E-4</v>
      </c>
      <c r="F78" s="8">
        <v>80.540000000000006</v>
      </c>
      <c r="G78" s="8">
        <v>53.69</v>
      </c>
    </row>
    <row r="79" spans="1:7" x14ac:dyDescent="0.25">
      <c r="A79" s="1">
        <v>2</v>
      </c>
      <c r="B79" s="1">
        <v>5</v>
      </c>
      <c r="C79" s="1">
        <v>3</v>
      </c>
      <c r="D79" s="7">
        <v>8.0000000000000002E-3</v>
      </c>
      <c r="E79" s="7">
        <v>1.7000000000000001E-3</v>
      </c>
      <c r="F79" s="8">
        <v>62.56</v>
      </c>
      <c r="G79" s="8">
        <v>51.77</v>
      </c>
    </row>
    <row r="80" spans="1:7" x14ac:dyDescent="0.25">
      <c r="A80" s="1">
        <v>2</v>
      </c>
      <c r="B80" s="1">
        <v>5</v>
      </c>
      <c r="C80" s="1">
        <v>2</v>
      </c>
      <c r="D80" s="7">
        <v>4.3E-3</v>
      </c>
      <c r="E80" s="7">
        <v>1.9E-3</v>
      </c>
      <c r="F80" s="8">
        <v>80.53</v>
      </c>
      <c r="G80" s="8">
        <v>51.93</v>
      </c>
    </row>
    <row r="81" spans="1:7" x14ac:dyDescent="0.25">
      <c r="A81" s="1">
        <v>2</v>
      </c>
      <c r="B81" s="1">
        <v>5</v>
      </c>
      <c r="C81" s="1">
        <v>1</v>
      </c>
      <c r="D81" s="7">
        <v>1.5E-3</v>
      </c>
      <c r="E81" s="7">
        <v>6.8999999999999999E-3</v>
      </c>
      <c r="F81" s="8">
        <v>65.5</v>
      </c>
      <c r="G81" s="8">
        <v>36.409999999999997</v>
      </c>
    </row>
    <row r="82" spans="1:7" x14ac:dyDescent="0.25">
      <c r="A82" s="1">
        <v>2</v>
      </c>
      <c r="B82" s="1">
        <v>4</v>
      </c>
      <c r="C82" s="1">
        <v>5</v>
      </c>
      <c r="D82" s="7">
        <v>1.37E-2</v>
      </c>
      <c r="E82" s="7">
        <v>1.1000000000000001E-3</v>
      </c>
      <c r="F82" s="8">
        <v>80.44</v>
      </c>
      <c r="G82" s="8">
        <v>47.93</v>
      </c>
    </row>
    <row r="83" spans="1:7" x14ac:dyDescent="0.25">
      <c r="A83" s="1">
        <v>2</v>
      </c>
      <c r="B83" s="1">
        <v>4</v>
      </c>
      <c r="C83" s="1">
        <v>4</v>
      </c>
      <c r="D83" s="7">
        <v>8.1000000000000013E-3</v>
      </c>
      <c r="E83" s="7">
        <v>1.1999999999999999E-3</v>
      </c>
      <c r="F83" s="8">
        <v>97.56</v>
      </c>
      <c r="G83" s="8">
        <v>44.33</v>
      </c>
    </row>
    <row r="84" spans="1:7" x14ac:dyDescent="0.25">
      <c r="A84" s="1">
        <v>2</v>
      </c>
      <c r="B84" s="1">
        <v>4</v>
      </c>
      <c r="C84" s="1">
        <v>3</v>
      </c>
      <c r="D84" s="7">
        <v>9.7000000000000003E-3</v>
      </c>
      <c r="E84" s="7">
        <v>4.3E-3</v>
      </c>
      <c r="F84" s="8">
        <v>60.82</v>
      </c>
      <c r="G84" s="8">
        <v>73.010000000000005</v>
      </c>
    </row>
    <row r="85" spans="1:7" x14ac:dyDescent="0.25">
      <c r="A85" s="1">
        <v>2</v>
      </c>
      <c r="B85" s="1">
        <v>4</v>
      </c>
      <c r="C85" s="1">
        <v>2</v>
      </c>
      <c r="D85" s="7">
        <v>1.67E-2</v>
      </c>
      <c r="E85" s="7">
        <v>3.4000000000000002E-3</v>
      </c>
      <c r="F85" s="8">
        <v>114.3</v>
      </c>
      <c r="G85" s="8">
        <v>100.23</v>
      </c>
    </row>
    <row r="86" spans="1:7" x14ac:dyDescent="0.25">
      <c r="A86" s="1">
        <v>2</v>
      </c>
      <c r="B86" s="1">
        <v>4</v>
      </c>
      <c r="C86" s="1">
        <v>1</v>
      </c>
      <c r="D86" s="7">
        <v>4.8999999999999998E-3</v>
      </c>
      <c r="E86" s="7">
        <v>9.1999999999999998E-3</v>
      </c>
      <c r="F86" s="8">
        <v>64.45</v>
      </c>
      <c r="G86" s="8">
        <v>47.3</v>
      </c>
    </row>
    <row r="87" spans="1:7" x14ac:dyDescent="0.25">
      <c r="A87" s="1">
        <v>2</v>
      </c>
      <c r="B87" s="1">
        <v>3</v>
      </c>
      <c r="C87" s="1">
        <v>5</v>
      </c>
      <c r="D87" s="7">
        <v>1.9400000000000001E-2</v>
      </c>
      <c r="E87" s="7">
        <v>2.0999999999999999E-3</v>
      </c>
      <c r="F87" s="8">
        <v>65.05</v>
      </c>
      <c r="G87" s="8">
        <v>62.7</v>
      </c>
    </row>
    <row r="88" spans="1:7" x14ac:dyDescent="0.25">
      <c r="A88" s="1">
        <v>2</v>
      </c>
      <c r="B88" s="1">
        <v>3</v>
      </c>
      <c r="C88" s="1">
        <v>4</v>
      </c>
      <c r="D88" s="7">
        <v>4.5000000000000005E-3</v>
      </c>
      <c r="E88" s="7">
        <v>3.8E-3</v>
      </c>
      <c r="F88" s="8">
        <v>54.71</v>
      </c>
      <c r="G88" s="8">
        <v>50.66</v>
      </c>
    </row>
    <row r="89" spans="1:7" x14ac:dyDescent="0.25">
      <c r="A89" s="1">
        <v>2</v>
      </c>
      <c r="B89" s="1">
        <v>3</v>
      </c>
      <c r="C89" s="1">
        <v>3</v>
      </c>
      <c r="D89" s="7">
        <v>1.41E-2</v>
      </c>
      <c r="E89" s="7">
        <v>1.5E-3</v>
      </c>
      <c r="F89" s="8">
        <v>46.06</v>
      </c>
      <c r="G89" s="8">
        <v>60.54</v>
      </c>
    </row>
    <row r="90" spans="1:7" x14ac:dyDescent="0.25">
      <c r="A90" s="1">
        <v>2</v>
      </c>
      <c r="B90" s="1">
        <v>3</v>
      </c>
      <c r="C90" s="1">
        <v>2</v>
      </c>
      <c r="D90" s="7">
        <v>1.29E-2</v>
      </c>
      <c r="E90" s="7">
        <v>1.2999999999999999E-3</v>
      </c>
      <c r="F90" s="8">
        <v>72.38</v>
      </c>
      <c r="G90" s="8">
        <v>80.14</v>
      </c>
    </row>
    <row r="91" spans="1:7" x14ac:dyDescent="0.25">
      <c r="A91" s="1">
        <v>2</v>
      </c>
      <c r="B91" s="1">
        <v>3</v>
      </c>
      <c r="C91" s="1">
        <v>1</v>
      </c>
      <c r="D91" s="7">
        <v>4.8999999999999998E-3</v>
      </c>
      <c r="E91" s="7">
        <v>5.0000000000000001E-3</v>
      </c>
      <c r="F91" s="8">
        <v>77.38</v>
      </c>
      <c r="G91" s="8">
        <v>47.52</v>
      </c>
    </row>
    <row r="92" spans="1:7" x14ac:dyDescent="0.25">
      <c r="A92" s="1">
        <v>2</v>
      </c>
      <c r="B92" s="1">
        <v>2</v>
      </c>
      <c r="C92" s="1">
        <v>5</v>
      </c>
      <c r="D92" s="7">
        <v>1.2E-2</v>
      </c>
      <c r="E92" s="7">
        <v>8.9999999999999998E-4</v>
      </c>
      <c r="F92" s="8">
        <v>73.09</v>
      </c>
      <c r="G92" s="8">
        <v>36.619999999999997</v>
      </c>
    </row>
    <row r="93" spans="1:7" x14ac:dyDescent="0.25">
      <c r="A93" s="1">
        <v>2</v>
      </c>
      <c r="B93" s="1">
        <v>2</v>
      </c>
      <c r="C93" s="1">
        <v>4</v>
      </c>
      <c r="D93" s="7">
        <v>7.9000000000000008E-3</v>
      </c>
      <c r="E93" s="7">
        <v>2.5000000000000001E-3</v>
      </c>
      <c r="F93" s="8">
        <v>69.239999999999995</v>
      </c>
      <c r="G93" s="8">
        <v>68.06</v>
      </c>
    </row>
    <row r="94" spans="1:7" x14ac:dyDescent="0.25">
      <c r="A94" s="1">
        <v>2</v>
      </c>
      <c r="B94" s="1">
        <v>2</v>
      </c>
      <c r="C94" s="1">
        <v>3</v>
      </c>
      <c r="D94" s="7">
        <v>6.7000000000000002E-3</v>
      </c>
      <c r="E94" s="7">
        <v>8.0000000000000004E-4</v>
      </c>
      <c r="F94" s="8">
        <v>86.99</v>
      </c>
      <c r="G94" s="8">
        <v>47.2</v>
      </c>
    </row>
    <row r="95" spans="1:7" x14ac:dyDescent="0.25">
      <c r="A95" s="1">
        <v>2</v>
      </c>
      <c r="B95" s="1">
        <v>2</v>
      </c>
      <c r="C95" s="1">
        <v>2</v>
      </c>
      <c r="D95" s="7">
        <v>9.4999999999999998E-3</v>
      </c>
      <c r="E95" s="7">
        <v>6.4000000000000003E-3</v>
      </c>
      <c r="F95" s="8">
        <v>157.27000000000001</v>
      </c>
      <c r="G95" s="8">
        <v>60.58</v>
      </c>
    </row>
    <row r="96" spans="1:7" x14ac:dyDescent="0.25">
      <c r="A96" s="1">
        <v>2</v>
      </c>
      <c r="B96" s="1">
        <v>2</v>
      </c>
      <c r="C96" s="1">
        <v>1</v>
      </c>
      <c r="D96" s="7">
        <v>6.7000000000000002E-3</v>
      </c>
      <c r="E96" s="7">
        <v>1.7000000000000001E-3</v>
      </c>
      <c r="F96" s="8">
        <v>103.8</v>
      </c>
      <c r="G96" s="8">
        <v>48.36</v>
      </c>
    </row>
    <row r="97" spans="1:7" x14ac:dyDescent="0.25">
      <c r="A97" s="1">
        <v>2</v>
      </c>
      <c r="B97" s="1">
        <v>1</v>
      </c>
      <c r="C97" s="1">
        <v>5</v>
      </c>
      <c r="D97" s="7">
        <v>2.8399999999999998E-2</v>
      </c>
      <c r="E97" s="7">
        <v>1.1999999999999999E-3</v>
      </c>
      <c r="F97" s="8">
        <v>71.97</v>
      </c>
      <c r="G97" s="8">
        <v>39.35</v>
      </c>
    </row>
    <row r="98" spans="1:7" x14ac:dyDescent="0.25">
      <c r="A98" s="1">
        <v>2</v>
      </c>
      <c r="B98" s="1">
        <v>1</v>
      </c>
      <c r="C98" s="1">
        <v>4</v>
      </c>
      <c r="D98" s="7">
        <v>9.300000000000001E-3</v>
      </c>
      <c r="E98" s="7">
        <v>2.5999999999999999E-3</v>
      </c>
      <c r="F98" s="8">
        <v>52.34</v>
      </c>
      <c r="G98" s="8">
        <v>58</v>
      </c>
    </row>
    <row r="99" spans="1:7" x14ac:dyDescent="0.25">
      <c r="A99" s="1">
        <v>2</v>
      </c>
      <c r="B99" s="1">
        <v>1</v>
      </c>
      <c r="C99" s="1">
        <v>3</v>
      </c>
      <c r="D99" s="7">
        <v>1.4999999999999999E-2</v>
      </c>
      <c r="E99" s="7">
        <v>4.4000000000000003E-3</v>
      </c>
      <c r="F99" s="8">
        <v>92.73</v>
      </c>
      <c r="G99" s="8">
        <v>33.619999999999997</v>
      </c>
    </row>
    <row r="100" spans="1:7" x14ac:dyDescent="0.25">
      <c r="A100" s="1">
        <v>2</v>
      </c>
      <c r="B100" s="1">
        <v>1</v>
      </c>
      <c r="C100" s="1">
        <v>2</v>
      </c>
      <c r="D100" s="7">
        <v>1.15E-2</v>
      </c>
      <c r="E100" s="7">
        <v>4.0999999999999995E-3</v>
      </c>
      <c r="F100" s="8">
        <v>71.87</v>
      </c>
      <c r="G100" s="8">
        <v>77</v>
      </c>
    </row>
    <row r="101" spans="1:7" x14ac:dyDescent="0.25">
      <c r="A101" s="1">
        <v>2</v>
      </c>
      <c r="B101" s="1">
        <v>1</v>
      </c>
      <c r="C101" s="1">
        <v>1</v>
      </c>
      <c r="D101" s="7">
        <v>7.3000000000000001E-3</v>
      </c>
      <c r="E101" s="7">
        <v>3.2000000000000002E-3</v>
      </c>
      <c r="F101" s="8">
        <v>48.78</v>
      </c>
      <c r="G101" s="8">
        <v>74.88</v>
      </c>
    </row>
    <row r="102" spans="1:7" x14ac:dyDescent="0.25">
      <c r="A102" s="1">
        <v>1</v>
      </c>
      <c r="B102" s="1">
        <v>5</v>
      </c>
      <c r="C102" s="1">
        <v>5</v>
      </c>
      <c r="D102" s="7">
        <v>1.24E-2</v>
      </c>
      <c r="E102" s="7">
        <v>0</v>
      </c>
      <c r="F102" s="8">
        <v>126.37</v>
      </c>
      <c r="G102" s="8">
        <v>0</v>
      </c>
    </row>
    <row r="103" spans="1:7" x14ac:dyDescent="0.25">
      <c r="A103" s="1">
        <v>1</v>
      </c>
      <c r="B103" s="1">
        <v>5</v>
      </c>
      <c r="C103" s="1">
        <v>4</v>
      </c>
      <c r="D103" s="7">
        <v>9.4999999999999998E-3</v>
      </c>
      <c r="E103" s="7">
        <v>1.1999999999999999E-3</v>
      </c>
      <c r="F103" s="8">
        <v>91.19</v>
      </c>
      <c r="G103" s="8">
        <v>120.53</v>
      </c>
    </row>
    <row r="104" spans="1:7" x14ac:dyDescent="0.25">
      <c r="A104" s="1">
        <v>1</v>
      </c>
      <c r="B104" s="1">
        <v>5</v>
      </c>
      <c r="C104" s="1">
        <v>3</v>
      </c>
      <c r="D104" s="7">
        <v>6.4000000000000003E-3</v>
      </c>
      <c r="E104" s="7">
        <v>7.4999999999999997E-3</v>
      </c>
      <c r="F104" s="8">
        <v>116.62</v>
      </c>
      <c r="G104" s="8">
        <v>50.51</v>
      </c>
    </row>
    <row r="105" spans="1:7" x14ac:dyDescent="0.25">
      <c r="A105" s="1">
        <v>1</v>
      </c>
      <c r="B105" s="1">
        <v>5</v>
      </c>
      <c r="C105" s="1">
        <v>2</v>
      </c>
      <c r="D105" s="7">
        <v>9.5999999999999992E-3</v>
      </c>
      <c r="E105" s="7">
        <v>1.7000000000000001E-3</v>
      </c>
      <c r="F105" s="8">
        <v>95.67</v>
      </c>
      <c r="G105" s="8">
        <v>63.61</v>
      </c>
    </row>
    <row r="106" spans="1:7" x14ac:dyDescent="0.25">
      <c r="A106" s="1">
        <v>1</v>
      </c>
      <c r="B106" s="1">
        <v>5</v>
      </c>
      <c r="C106" s="1">
        <v>1</v>
      </c>
      <c r="D106" s="7">
        <v>7.8000000000000005E-3</v>
      </c>
      <c r="E106" s="7">
        <v>3.9000000000000003E-3</v>
      </c>
      <c r="F106" s="8">
        <v>71.95</v>
      </c>
      <c r="G106" s="8">
        <v>38.44</v>
      </c>
    </row>
    <row r="107" spans="1:7" x14ac:dyDescent="0.25">
      <c r="A107" s="1">
        <v>1</v>
      </c>
      <c r="B107" s="1">
        <v>4</v>
      </c>
      <c r="C107" s="1">
        <v>5</v>
      </c>
      <c r="D107" s="7">
        <v>1.52E-2</v>
      </c>
      <c r="E107" s="7">
        <v>2.0000000000000001E-4</v>
      </c>
      <c r="F107" s="8">
        <v>74.77</v>
      </c>
      <c r="G107" s="8">
        <v>43.9</v>
      </c>
    </row>
    <row r="108" spans="1:7" x14ac:dyDescent="0.25">
      <c r="A108" s="1">
        <v>1</v>
      </c>
      <c r="B108" s="1">
        <v>4</v>
      </c>
      <c r="C108" s="1">
        <v>4</v>
      </c>
      <c r="D108" s="7">
        <v>1.01E-2</v>
      </c>
      <c r="E108" s="7">
        <v>4.3E-3</v>
      </c>
      <c r="F108" s="8">
        <v>112.59</v>
      </c>
      <c r="G108" s="8">
        <v>23.78</v>
      </c>
    </row>
    <row r="109" spans="1:7" x14ac:dyDescent="0.25">
      <c r="A109" s="1">
        <v>1</v>
      </c>
      <c r="B109" s="1">
        <v>4</v>
      </c>
      <c r="C109" s="1">
        <v>3</v>
      </c>
      <c r="D109" s="7">
        <v>8.5000000000000006E-3</v>
      </c>
      <c r="E109" s="7">
        <v>1.1999999999999999E-3</v>
      </c>
      <c r="F109" s="8">
        <v>97.75</v>
      </c>
      <c r="G109" s="8">
        <v>60.47</v>
      </c>
    </row>
    <row r="110" spans="1:7" x14ac:dyDescent="0.25">
      <c r="A110" s="1">
        <v>1</v>
      </c>
      <c r="B110" s="1">
        <v>4</v>
      </c>
      <c r="C110" s="1">
        <v>2</v>
      </c>
      <c r="D110" s="7">
        <v>9.3999999999999986E-3</v>
      </c>
      <c r="E110" s="7">
        <v>3.7000000000000002E-3</v>
      </c>
      <c r="F110" s="8">
        <v>112.13</v>
      </c>
      <c r="G110" s="8">
        <v>53.81</v>
      </c>
    </row>
    <row r="111" spans="1:7" x14ac:dyDescent="0.25">
      <c r="A111" s="1">
        <v>1</v>
      </c>
      <c r="B111" s="1">
        <v>4</v>
      </c>
      <c r="C111" s="1">
        <v>1</v>
      </c>
      <c r="D111" s="7">
        <v>4.8999999999999998E-3</v>
      </c>
      <c r="E111" s="7">
        <v>1.6000000000000001E-3</v>
      </c>
      <c r="F111" s="8">
        <v>112.31</v>
      </c>
      <c r="G111" s="8">
        <v>58.93</v>
      </c>
    </row>
    <row r="112" spans="1:7" x14ac:dyDescent="0.25">
      <c r="A112" s="1">
        <v>1</v>
      </c>
      <c r="B112" s="1">
        <v>3</v>
      </c>
      <c r="C112" s="1">
        <v>5</v>
      </c>
      <c r="D112" s="7">
        <v>1.24E-2</v>
      </c>
      <c r="E112" s="7">
        <v>5.0000000000000001E-4</v>
      </c>
      <c r="F112" s="8">
        <v>63.13</v>
      </c>
      <c r="G112" s="8">
        <v>28.93</v>
      </c>
    </row>
    <row r="113" spans="1:7" x14ac:dyDescent="0.25">
      <c r="A113" s="1">
        <v>1</v>
      </c>
      <c r="B113" s="1">
        <v>3</v>
      </c>
      <c r="C113" s="1">
        <v>4</v>
      </c>
      <c r="D113" s="7">
        <v>1.1399999999999999E-2</v>
      </c>
      <c r="E113" s="7">
        <v>3.4700000000000002E-2</v>
      </c>
      <c r="F113" s="8">
        <v>114.45</v>
      </c>
      <c r="G113" s="8">
        <v>86.23</v>
      </c>
    </row>
    <row r="114" spans="1:7" x14ac:dyDescent="0.25">
      <c r="A114" s="1">
        <v>1</v>
      </c>
      <c r="B114" s="1">
        <v>3</v>
      </c>
      <c r="C114" s="1">
        <v>3</v>
      </c>
      <c r="D114" s="7">
        <v>7.0999999999999995E-3</v>
      </c>
      <c r="E114" s="7">
        <v>1.8E-3</v>
      </c>
      <c r="F114" s="8">
        <v>138.68</v>
      </c>
      <c r="G114" s="8">
        <v>55.38</v>
      </c>
    </row>
    <row r="115" spans="1:7" x14ac:dyDescent="0.25">
      <c r="A115" s="1">
        <v>1</v>
      </c>
      <c r="B115" s="1">
        <v>3</v>
      </c>
      <c r="C115" s="1">
        <v>2</v>
      </c>
      <c r="D115" s="7">
        <v>9.1000000000000004E-3</v>
      </c>
      <c r="E115" s="7">
        <v>1E-3</v>
      </c>
      <c r="F115" s="8">
        <v>84.48</v>
      </c>
      <c r="G115" s="8">
        <v>51.2</v>
      </c>
    </row>
    <row r="116" spans="1:7" x14ac:dyDescent="0.25">
      <c r="A116" s="1">
        <v>1</v>
      </c>
      <c r="B116" s="1">
        <v>3</v>
      </c>
      <c r="C116" s="1">
        <v>1</v>
      </c>
      <c r="D116" s="7">
        <v>5.3E-3</v>
      </c>
      <c r="E116" s="7">
        <v>1.1999999999999999E-3</v>
      </c>
      <c r="F116" s="8">
        <v>89.82</v>
      </c>
      <c r="G116" s="8">
        <v>84.48</v>
      </c>
    </row>
    <row r="117" spans="1:7" x14ac:dyDescent="0.25">
      <c r="A117" s="1">
        <v>1</v>
      </c>
      <c r="B117" s="1">
        <v>2</v>
      </c>
      <c r="C117" s="1">
        <v>5</v>
      </c>
      <c r="D117" s="7">
        <v>1.3899999999999999E-2</v>
      </c>
      <c r="E117" s="7">
        <v>3.4999999999999996E-3</v>
      </c>
      <c r="F117" s="8">
        <v>78.89</v>
      </c>
      <c r="G117" s="8">
        <v>36.950000000000003</v>
      </c>
    </row>
    <row r="118" spans="1:7" x14ac:dyDescent="0.25">
      <c r="A118" s="1">
        <v>1</v>
      </c>
      <c r="B118" s="1">
        <v>2</v>
      </c>
      <c r="C118" s="1">
        <v>4</v>
      </c>
      <c r="D118" s="7">
        <v>6.1999999999999998E-3</v>
      </c>
      <c r="E118" s="7">
        <v>2.3999999999999998E-3</v>
      </c>
      <c r="F118" s="8">
        <v>83.02</v>
      </c>
      <c r="G118" s="8">
        <v>88.67</v>
      </c>
    </row>
    <row r="119" spans="1:7" x14ac:dyDescent="0.25">
      <c r="A119" s="1">
        <v>1</v>
      </c>
      <c r="B119" s="1">
        <v>2</v>
      </c>
      <c r="C119" s="1">
        <v>3</v>
      </c>
      <c r="D119" s="7">
        <v>8.3000000000000001E-3</v>
      </c>
      <c r="E119" s="7">
        <v>1.2999999999999999E-3</v>
      </c>
      <c r="F119" s="8">
        <v>83.26</v>
      </c>
      <c r="G119" s="8">
        <v>65.38</v>
      </c>
    </row>
    <row r="120" spans="1:7" x14ac:dyDescent="0.25">
      <c r="A120" s="1">
        <v>1</v>
      </c>
      <c r="B120" s="1">
        <v>2</v>
      </c>
      <c r="C120" s="1">
        <v>2</v>
      </c>
      <c r="D120" s="7">
        <v>8.3000000000000001E-3</v>
      </c>
      <c r="E120" s="7">
        <v>4.0999999999999995E-3</v>
      </c>
      <c r="F120" s="8">
        <v>64.930000000000007</v>
      </c>
      <c r="G120" s="8">
        <v>86.87</v>
      </c>
    </row>
    <row r="121" spans="1:7" x14ac:dyDescent="0.25">
      <c r="A121" s="1">
        <v>1</v>
      </c>
      <c r="B121" s="1">
        <v>2</v>
      </c>
      <c r="C121" s="1">
        <v>1</v>
      </c>
      <c r="D121" s="7">
        <v>7.4999999999999997E-3</v>
      </c>
      <c r="E121" s="7">
        <v>1.9E-3</v>
      </c>
      <c r="F121" s="8">
        <v>126.32</v>
      </c>
      <c r="G121" s="8">
        <v>54.36</v>
      </c>
    </row>
    <row r="122" spans="1:7" x14ac:dyDescent="0.25">
      <c r="A122" s="1">
        <v>1</v>
      </c>
      <c r="B122" s="1">
        <v>1</v>
      </c>
      <c r="C122" s="1">
        <v>5</v>
      </c>
      <c r="D122" s="7">
        <v>2.0299999999999999E-2</v>
      </c>
      <c r="E122" s="7">
        <v>1E-3</v>
      </c>
      <c r="F122" s="8">
        <v>81.83</v>
      </c>
      <c r="G122" s="8">
        <v>50.08</v>
      </c>
    </row>
    <row r="123" spans="1:7" x14ac:dyDescent="0.25">
      <c r="A123" s="1">
        <v>1</v>
      </c>
      <c r="B123" s="1">
        <v>1</v>
      </c>
      <c r="C123" s="1">
        <v>4</v>
      </c>
      <c r="D123" s="7">
        <v>1.1000000000000001E-2</v>
      </c>
      <c r="E123" s="7">
        <v>1.15E-2</v>
      </c>
      <c r="F123" s="8">
        <v>90.08</v>
      </c>
      <c r="G123" s="8">
        <v>48.06</v>
      </c>
    </row>
    <row r="124" spans="1:7" x14ac:dyDescent="0.25">
      <c r="A124" s="1">
        <v>1</v>
      </c>
      <c r="B124" s="1">
        <v>1</v>
      </c>
      <c r="C124" s="1">
        <v>3</v>
      </c>
      <c r="D124" s="7">
        <v>1.2699999999999999E-2</v>
      </c>
      <c r="E124" s="7">
        <v>6.0999999999999995E-3</v>
      </c>
      <c r="F124" s="8">
        <v>93.93</v>
      </c>
      <c r="G124" s="8">
        <v>68.27</v>
      </c>
    </row>
    <row r="125" spans="1:7" x14ac:dyDescent="0.25">
      <c r="A125" s="1">
        <v>1</v>
      </c>
      <c r="B125" s="1">
        <v>1</v>
      </c>
      <c r="C125" s="1">
        <v>2</v>
      </c>
      <c r="D125" s="7">
        <v>1.29E-2</v>
      </c>
      <c r="E125" s="7">
        <v>5.0000000000000001E-4</v>
      </c>
      <c r="F125" s="8">
        <v>124.49</v>
      </c>
      <c r="G125" s="8">
        <v>90.64</v>
      </c>
    </row>
    <row r="126" spans="1:7" x14ac:dyDescent="0.25">
      <c r="A126" s="1">
        <v>1</v>
      </c>
      <c r="B126" s="1">
        <v>1</v>
      </c>
      <c r="C126" s="1">
        <v>1</v>
      </c>
      <c r="D126" s="7">
        <v>1.23E-2</v>
      </c>
      <c r="E126" s="7">
        <v>3.5999999999999999E-3</v>
      </c>
      <c r="F126" s="8">
        <v>84.33</v>
      </c>
      <c r="G126" s="8">
        <v>38.68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3.85546875" customWidth="1"/>
    <col min="3" max="3" width="4.7109375" customWidth="1"/>
    <col min="4" max="4" width="21.42578125" bestFit="1" customWidth="1"/>
    <col min="5" max="5" width="19.5703125" bestFit="1" customWidth="1"/>
    <col min="6" max="6" width="34.7109375" bestFit="1" customWidth="1"/>
    <col min="7" max="7" width="32.85546875" bestFit="1" customWidth="1"/>
  </cols>
  <sheetData>
    <row r="1" spans="1:7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2</v>
      </c>
      <c r="F1" s="3" t="s">
        <v>3</v>
      </c>
      <c r="G1" s="3" t="s">
        <v>4</v>
      </c>
    </row>
    <row r="2" spans="1:7" x14ac:dyDescent="0.25">
      <c r="A2" s="1">
        <v>5</v>
      </c>
      <c r="B2" s="1">
        <v>5</v>
      </c>
      <c r="C2" s="1">
        <v>5</v>
      </c>
      <c r="D2" s="7">
        <v>2.7000000000000003E-2</v>
      </c>
      <c r="E2" s="7">
        <v>2.0999999999999999E-3</v>
      </c>
      <c r="F2" s="8">
        <v>122.19</v>
      </c>
      <c r="G2" s="8">
        <v>181.29</v>
      </c>
    </row>
    <row r="3" spans="1:7" x14ac:dyDescent="0.25">
      <c r="A3" s="1">
        <v>5</v>
      </c>
      <c r="B3" s="1">
        <v>5</v>
      </c>
      <c r="C3" s="1">
        <v>4</v>
      </c>
      <c r="D3" s="7">
        <v>1.8000000000000002E-2</v>
      </c>
      <c r="E3" s="7">
        <v>2.3E-3</v>
      </c>
      <c r="F3" s="8">
        <v>121.09</v>
      </c>
      <c r="G3" s="8">
        <v>277.93</v>
      </c>
    </row>
    <row r="4" spans="1:7" x14ac:dyDescent="0.25">
      <c r="A4" s="1">
        <v>5</v>
      </c>
      <c r="B4" s="1">
        <v>5</v>
      </c>
      <c r="C4" s="1">
        <v>3</v>
      </c>
      <c r="D4" s="7">
        <v>1.09E-2</v>
      </c>
      <c r="E4" s="7">
        <v>9.1000000000000004E-3</v>
      </c>
      <c r="F4" s="8">
        <v>125.38</v>
      </c>
      <c r="G4" s="8">
        <v>75.56</v>
      </c>
    </row>
    <row r="5" spans="1:7" x14ac:dyDescent="0.25">
      <c r="A5" s="1">
        <v>5</v>
      </c>
      <c r="B5" s="1">
        <v>5</v>
      </c>
      <c r="C5" s="1">
        <v>2</v>
      </c>
      <c r="D5" s="7">
        <v>2.12E-2</v>
      </c>
      <c r="E5" s="7">
        <v>1.84E-2</v>
      </c>
      <c r="F5" s="8">
        <v>110.18</v>
      </c>
      <c r="G5" s="8">
        <v>162.02000000000001</v>
      </c>
    </row>
    <row r="6" spans="1:7" x14ac:dyDescent="0.25">
      <c r="A6" s="1">
        <v>5</v>
      </c>
      <c r="B6" s="1">
        <v>5</v>
      </c>
      <c r="C6" s="1">
        <v>1</v>
      </c>
      <c r="D6" s="7">
        <v>6.8999999999999999E-3</v>
      </c>
      <c r="E6" s="7">
        <v>5.6000000000000008E-3</v>
      </c>
      <c r="F6" s="8">
        <v>132.13999999999999</v>
      </c>
      <c r="G6" s="8">
        <v>180.2</v>
      </c>
    </row>
    <row r="7" spans="1:7" x14ac:dyDescent="0.25">
      <c r="A7" s="1">
        <v>5</v>
      </c>
      <c r="B7" s="1">
        <v>4</v>
      </c>
      <c r="C7" s="1">
        <v>5</v>
      </c>
      <c r="D7" s="7">
        <v>3.2899999999999999E-2</v>
      </c>
      <c r="E7" s="7">
        <v>5.6000000000000008E-3</v>
      </c>
      <c r="F7" s="8">
        <v>131.12</v>
      </c>
      <c r="G7" s="8">
        <v>113.48</v>
      </c>
    </row>
    <row r="8" spans="1:7" x14ac:dyDescent="0.25">
      <c r="A8" s="1">
        <v>5</v>
      </c>
      <c r="B8" s="1">
        <v>4</v>
      </c>
      <c r="C8" s="1">
        <v>4</v>
      </c>
      <c r="D8" s="7">
        <v>1.41E-2</v>
      </c>
      <c r="E8" s="7">
        <v>3.4000000000000002E-3</v>
      </c>
      <c r="F8" s="8">
        <v>169.66</v>
      </c>
      <c r="G8" s="8">
        <v>59.68</v>
      </c>
    </row>
    <row r="9" spans="1:7" x14ac:dyDescent="0.25">
      <c r="A9" s="1">
        <v>5</v>
      </c>
      <c r="B9" s="1">
        <v>4</v>
      </c>
      <c r="C9" s="1">
        <v>3</v>
      </c>
      <c r="D9" s="7">
        <v>1.29E-2</v>
      </c>
      <c r="E9" s="7">
        <v>5.7999999999999996E-3</v>
      </c>
      <c r="F9" s="8">
        <v>118.33</v>
      </c>
      <c r="G9" s="8">
        <v>79.81</v>
      </c>
    </row>
    <row r="10" spans="1:7" x14ac:dyDescent="0.25">
      <c r="A10" s="1">
        <v>5</v>
      </c>
      <c r="B10" s="1">
        <v>4</v>
      </c>
      <c r="C10" s="1">
        <v>2</v>
      </c>
      <c r="D10" s="7">
        <v>2.0099999999999996E-2</v>
      </c>
      <c r="E10" s="7">
        <v>3.4999999999999996E-3</v>
      </c>
      <c r="F10" s="8">
        <v>136.6</v>
      </c>
      <c r="G10" s="8">
        <v>56.48</v>
      </c>
    </row>
    <row r="11" spans="1:7" x14ac:dyDescent="0.25">
      <c r="A11" s="1">
        <v>5</v>
      </c>
      <c r="B11" s="1">
        <v>4</v>
      </c>
      <c r="C11" s="1">
        <v>1</v>
      </c>
      <c r="D11" s="7">
        <v>1.47E-2</v>
      </c>
      <c r="E11" s="7">
        <v>6.3E-3</v>
      </c>
      <c r="F11" s="8">
        <v>129.1</v>
      </c>
      <c r="G11" s="8">
        <v>75.069999999999993</v>
      </c>
    </row>
    <row r="12" spans="1:7" x14ac:dyDescent="0.25">
      <c r="A12" s="1">
        <v>5</v>
      </c>
      <c r="B12" s="1">
        <v>3</v>
      </c>
      <c r="C12" s="1">
        <v>5</v>
      </c>
      <c r="D12" s="7">
        <v>2.41E-2</v>
      </c>
      <c r="E12" s="7">
        <v>4.0999999999999995E-3</v>
      </c>
      <c r="F12" s="8">
        <v>117.12</v>
      </c>
      <c r="G12" s="8">
        <v>86.05</v>
      </c>
    </row>
    <row r="13" spans="1:7" x14ac:dyDescent="0.25">
      <c r="A13" s="1">
        <v>5</v>
      </c>
      <c r="B13" s="1">
        <v>3</v>
      </c>
      <c r="C13" s="1">
        <v>4</v>
      </c>
      <c r="D13" s="7">
        <v>2.7300000000000001E-2</v>
      </c>
      <c r="E13" s="7">
        <v>5.0000000000000001E-3</v>
      </c>
      <c r="F13" s="8">
        <v>144.05000000000001</v>
      </c>
      <c r="G13" s="8">
        <v>115.97</v>
      </c>
    </row>
    <row r="14" spans="1:7" x14ac:dyDescent="0.25">
      <c r="A14" s="1">
        <v>5</v>
      </c>
      <c r="B14" s="1">
        <v>3</v>
      </c>
      <c r="C14" s="1">
        <v>3</v>
      </c>
      <c r="D14" s="7">
        <v>1.89E-2</v>
      </c>
      <c r="E14" s="7">
        <v>3.9000000000000003E-3</v>
      </c>
      <c r="F14" s="8">
        <v>142.88999999999999</v>
      </c>
      <c r="G14" s="8">
        <v>72.239999999999995</v>
      </c>
    </row>
    <row r="15" spans="1:7" x14ac:dyDescent="0.25">
      <c r="A15" s="1">
        <v>5</v>
      </c>
      <c r="B15" s="1">
        <v>3</v>
      </c>
      <c r="C15" s="1">
        <v>2</v>
      </c>
      <c r="D15" s="7">
        <v>1.5900000000000001E-2</v>
      </c>
      <c r="E15" s="7">
        <v>6.0999999999999995E-3</v>
      </c>
      <c r="F15" s="8">
        <v>155.12</v>
      </c>
      <c r="G15" s="8">
        <v>128.63</v>
      </c>
    </row>
    <row r="16" spans="1:7" x14ac:dyDescent="0.25">
      <c r="A16" s="1">
        <v>5</v>
      </c>
      <c r="B16" s="1">
        <v>3</v>
      </c>
      <c r="C16" s="1">
        <v>1</v>
      </c>
      <c r="D16" s="7">
        <v>1.9799999999999998E-2</v>
      </c>
      <c r="E16" s="7">
        <v>8.8999999999999999E-3</v>
      </c>
      <c r="F16" s="8">
        <v>144.08000000000001</v>
      </c>
      <c r="G16" s="8">
        <v>80.44</v>
      </c>
    </row>
    <row r="17" spans="1:7" x14ac:dyDescent="0.25">
      <c r="A17" s="1">
        <v>5</v>
      </c>
      <c r="B17" s="1">
        <v>2</v>
      </c>
      <c r="C17" s="1">
        <v>5</v>
      </c>
      <c r="D17" s="7">
        <v>2.75E-2</v>
      </c>
      <c r="E17" s="7">
        <v>5.1000000000000004E-3</v>
      </c>
      <c r="F17" s="8">
        <v>77.709999999999994</v>
      </c>
      <c r="G17" s="8">
        <v>115.03</v>
      </c>
    </row>
    <row r="18" spans="1:7" x14ac:dyDescent="0.25">
      <c r="A18" s="1">
        <v>5</v>
      </c>
      <c r="B18" s="1">
        <v>2</v>
      </c>
      <c r="C18" s="1">
        <v>4</v>
      </c>
      <c r="D18" s="7">
        <v>3.8599999999999995E-2</v>
      </c>
      <c r="E18" s="7">
        <v>2.8000000000000004E-3</v>
      </c>
      <c r="F18" s="8">
        <v>104.32</v>
      </c>
      <c r="G18" s="8">
        <v>72.989999999999995</v>
      </c>
    </row>
    <row r="19" spans="1:7" x14ac:dyDescent="0.25">
      <c r="A19" s="1">
        <v>5</v>
      </c>
      <c r="B19" s="1">
        <v>2</v>
      </c>
      <c r="C19" s="1">
        <v>3</v>
      </c>
      <c r="D19" s="7">
        <v>1.3100000000000001E-2</v>
      </c>
      <c r="E19" s="7">
        <v>1.3899999999999999E-2</v>
      </c>
      <c r="F19" s="8">
        <v>109.53</v>
      </c>
      <c r="G19" s="8">
        <v>70.47</v>
      </c>
    </row>
    <row r="20" spans="1:7" x14ac:dyDescent="0.25">
      <c r="A20" s="1">
        <v>5</v>
      </c>
      <c r="B20" s="1">
        <v>2</v>
      </c>
      <c r="C20" s="1">
        <v>2</v>
      </c>
      <c r="D20" s="7">
        <v>1.4999999999999999E-2</v>
      </c>
      <c r="E20" s="7">
        <v>1.2E-2</v>
      </c>
      <c r="F20" s="8">
        <v>115.8</v>
      </c>
      <c r="G20" s="8">
        <v>82.67</v>
      </c>
    </row>
    <row r="21" spans="1:7" x14ac:dyDescent="0.25">
      <c r="A21" s="1">
        <v>5</v>
      </c>
      <c r="B21" s="1">
        <v>2</v>
      </c>
      <c r="C21" s="1">
        <v>1</v>
      </c>
      <c r="D21" s="7">
        <v>1.3000000000000001E-2</v>
      </c>
      <c r="E21" s="7">
        <v>1.01E-2</v>
      </c>
      <c r="F21" s="8">
        <v>159.5</v>
      </c>
      <c r="G21" s="8">
        <v>97.59</v>
      </c>
    </row>
    <row r="22" spans="1:7" x14ac:dyDescent="0.25">
      <c r="A22" s="1">
        <v>5</v>
      </c>
      <c r="B22" s="1">
        <v>1</v>
      </c>
      <c r="C22" s="1">
        <v>5</v>
      </c>
      <c r="D22" s="7">
        <v>3.6600000000000001E-2</v>
      </c>
      <c r="E22" s="7">
        <v>3.8E-3</v>
      </c>
      <c r="F22" s="8">
        <v>96.24</v>
      </c>
      <c r="G22" s="8">
        <v>187.48</v>
      </c>
    </row>
    <row r="23" spans="1:7" x14ac:dyDescent="0.25">
      <c r="A23" s="1">
        <v>5</v>
      </c>
      <c r="B23" s="1">
        <v>1</v>
      </c>
      <c r="C23" s="1">
        <v>4</v>
      </c>
      <c r="D23" s="7">
        <v>3.0099999999999998E-2</v>
      </c>
      <c r="E23" s="7">
        <v>1.4499999999999999E-2</v>
      </c>
      <c r="F23" s="8">
        <v>106</v>
      </c>
      <c r="G23" s="8">
        <v>104.26</v>
      </c>
    </row>
    <row r="24" spans="1:7" x14ac:dyDescent="0.25">
      <c r="A24" s="1">
        <v>5</v>
      </c>
      <c r="B24" s="1">
        <v>1</v>
      </c>
      <c r="C24" s="1">
        <v>3</v>
      </c>
      <c r="D24" s="7">
        <v>2.9900000000000003E-2</v>
      </c>
      <c r="E24" s="7">
        <v>3.4000000000000002E-3</v>
      </c>
      <c r="F24" s="8">
        <v>161.22</v>
      </c>
      <c r="G24" s="8">
        <v>89.41</v>
      </c>
    </row>
    <row r="25" spans="1:7" x14ac:dyDescent="0.25">
      <c r="A25" s="1">
        <v>5</v>
      </c>
      <c r="B25" s="1">
        <v>1</v>
      </c>
      <c r="C25" s="1">
        <v>2</v>
      </c>
      <c r="D25" s="7">
        <v>2.35E-2</v>
      </c>
      <c r="E25" s="7">
        <v>5.0000000000000001E-3</v>
      </c>
      <c r="F25" s="8">
        <v>142.86000000000001</v>
      </c>
      <c r="G25" s="8">
        <v>80.959999999999994</v>
      </c>
    </row>
    <row r="26" spans="1:7" x14ac:dyDescent="0.25">
      <c r="A26" s="1">
        <v>5</v>
      </c>
      <c r="B26" s="1">
        <v>1</v>
      </c>
      <c r="C26" s="1">
        <v>1</v>
      </c>
      <c r="D26" s="7">
        <v>1.6799999999999999E-2</v>
      </c>
      <c r="E26" s="7">
        <v>1.2E-2</v>
      </c>
      <c r="F26" s="8">
        <v>128.81</v>
      </c>
      <c r="G26" s="8">
        <v>68.61</v>
      </c>
    </row>
    <row r="27" spans="1:7" x14ac:dyDescent="0.25">
      <c r="A27" s="1">
        <v>4</v>
      </c>
      <c r="B27" s="1">
        <v>5</v>
      </c>
      <c r="C27" s="1">
        <v>5</v>
      </c>
      <c r="D27" s="7">
        <v>3.1300000000000001E-2</v>
      </c>
      <c r="E27" s="7">
        <v>3.4000000000000002E-3</v>
      </c>
      <c r="F27" s="8">
        <v>122.97</v>
      </c>
      <c r="G27" s="8">
        <v>64.25</v>
      </c>
    </row>
    <row r="28" spans="1:7" x14ac:dyDescent="0.25">
      <c r="A28" s="1">
        <v>4</v>
      </c>
      <c r="B28" s="1">
        <v>5</v>
      </c>
      <c r="C28" s="1">
        <v>4</v>
      </c>
      <c r="D28" s="7">
        <v>2.35E-2</v>
      </c>
      <c r="E28" s="7">
        <v>1.6000000000000001E-3</v>
      </c>
      <c r="F28" s="8">
        <v>114.96</v>
      </c>
      <c r="G28" s="8">
        <v>71.989999999999995</v>
      </c>
    </row>
    <row r="29" spans="1:7" x14ac:dyDescent="0.25">
      <c r="A29" s="1">
        <v>4</v>
      </c>
      <c r="B29" s="1">
        <v>5</v>
      </c>
      <c r="C29" s="1">
        <v>3</v>
      </c>
      <c r="D29" s="7">
        <v>3.5400000000000001E-2</v>
      </c>
      <c r="E29" s="7">
        <v>4.5000000000000005E-3</v>
      </c>
      <c r="F29" s="8">
        <v>162.16</v>
      </c>
      <c r="G29" s="8">
        <v>66.56</v>
      </c>
    </row>
    <row r="30" spans="1:7" x14ac:dyDescent="0.25">
      <c r="A30" s="1">
        <v>4</v>
      </c>
      <c r="B30" s="1">
        <v>5</v>
      </c>
      <c r="C30" s="1">
        <v>2</v>
      </c>
      <c r="D30" s="7">
        <v>1.5300000000000001E-2</v>
      </c>
      <c r="E30" s="7">
        <v>1.1999999999999999E-3</v>
      </c>
      <c r="F30" s="8">
        <v>99.86</v>
      </c>
      <c r="G30" s="8">
        <v>80.180000000000007</v>
      </c>
    </row>
    <row r="31" spans="1:7" x14ac:dyDescent="0.25">
      <c r="A31" s="1">
        <v>4</v>
      </c>
      <c r="B31" s="1">
        <v>5</v>
      </c>
      <c r="C31" s="1">
        <v>1</v>
      </c>
      <c r="D31" s="7">
        <v>1.46E-2</v>
      </c>
      <c r="E31" s="7">
        <v>4.9800000000000004E-2</v>
      </c>
      <c r="F31" s="8">
        <v>121.06</v>
      </c>
      <c r="G31" s="8">
        <v>72.099999999999994</v>
      </c>
    </row>
    <row r="32" spans="1:7" x14ac:dyDescent="0.25">
      <c r="A32" s="1">
        <v>4</v>
      </c>
      <c r="B32" s="1">
        <v>4</v>
      </c>
      <c r="C32" s="1">
        <v>5</v>
      </c>
      <c r="D32" s="7">
        <v>4.3200000000000002E-2</v>
      </c>
      <c r="E32" s="7">
        <v>1.4000000000000002E-3</v>
      </c>
      <c r="F32" s="8">
        <v>117.32</v>
      </c>
      <c r="G32" s="8">
        <v>41.13</v>
      </c>
    </row>
    <row r="33" spans="1:7" x14ac:dyDescent="0.25">
      <c r="A33" s="1">
        <v>4</v>
      </c>
      <c r="B33" s="1">
        <v>4</v>
      </c>
      <c r="C33" s="1">
        <v>4</v>
      </c>
      <c r="D33" s="7">
        <v>2.0499999999999997E-2</v>
      </c>
      <c r="E33" s="7">
        <v>3.7000000000000002E-3</v>
      </c>
      <c r="F33" s="8">
        <v>110.84</v>
      </c>
      <c r="G33" s="8">
        <v>79.33</v>
      </c>
    </row>
    <row r="34" spans="1:7" x14ac:dyDescent="0.25">
      <c r="A34" s="1">
        <v>4</v>
      </c>
      <c r="B34" s="1">
        <v>4</v>
      </c>
      <c r="C34" s="1">
        <v>3</v>
      </c>
      <c r="D34" s="7">
        <v>2.0899999999999998E-2</v>
      </c>
      <c r="E34" s="7">
        <v>5.5000000000000005E-3</v>
      </c>
      <c r="F34" s="8">
        <v>139.79</v>
      </c>
      <c r="G34" s="8">
        <v>76.55</v>
      </c>
    </row>
    <row r="35" spans="1:7" x14ac:dyDescent="0.25">
      <c r="A35" s="1">
        <v>4</v>
      </c>
      <c r="B35" s="1">
        <v>4</v>
      </c>
      <c r="C35" s="1">
        <v>2</v>
      </c>
      <c r="D35" s="7">
        <v>2.18E-2</v>
      </c>
      <c r="E35" s="7">
        <v>4.4000000000000003E-3</v>
      </c>
      <c r="F35" s="8">
        <v>130.66999999999999</v>
      </c>
      <c r="G35" s="8">
        <v>63.75</v>
      </c>
    </row>
    <row r="36" spans="1:7" x14ac:dyDescent="0.25">
      <c r="A36" s="1">
        <v>4</v>
      </c>
      <c r="B36" s="1">
        <v>4</v>
      </c>
      <c r="C36" s="1">
        <v>1</v>
      </c>
      <c r="D36" s="7">
        <v>1.11E-2</v>
      </c>
      <c r="E36" s="7">
        <v>9.3999999999999986E-3</v>
      </c>
      <c r="F36" s="8">
        <v>120.73</v>
      </c>
      <c r="G36" s="8">
        <v>117.88</v>
      </c>
    </row>
    <row r="37" spans="1:7" x14ac:dyDescent="0.25">
      <c r="A37" s="1">
        <v>4</v>
      </c>
      <c r="B37" s="1">
        <v>3</v>
      </c>
      <c r="C37" s="1">
        <v>5</v>
      </c>
      <c r="D37" s="7">
        <v>4.53E-2</v>
      </c>
      <c r="E37" s="7">
        <v>4.0000000000000002E-4</v>
      </c>
      <c r="F37" s="8">
        <v>117.16</v>
      </c>
      <c r="G37" s="8">
        <v>214.75</v>
      </c>
    </row>
    <row r="38" spans="1:7" x14ac:dyDescent="0.25">
      <c r="A38" s="1">
        <v>4</v>
      </c>
      <c r="B38" s="1">
        <v>3</v>
      </c>
      <c r="C38" s="1">
        <v>4</v>
      </c>
      <c r="D38" s="7">
        <v>2.29E-2</v>
      </c>
      <c r="E38" s="7">
        <v>1.5900000000000001E-2</v>
      </c>
      <c r="F38" s="8">
        <v>122.62</v>
      </c>
      <c r="G38" s="8">
        <v>67.709999999999994</v>
      </c>
    </row>
    <row r="39" spans="1:7" x14ac:dyDescent="0.25">
      <c r="A39" s="1">
        <v>4</v>
      </c>
      <c r="B39" s="1">
        <v>3</v>
      </c>
      <c r="C39" s="1">
        <v>3</v>
      </c>
      <c r="D39" s="7">
        <v>2.35E-2</v>
      </c>
      <c r="E39" s="7">
        <v>2.8000000000000004E-3</v>
      </c>
      <c r="F39" s="8">
        <v>106.04</v>
      </c>
      <c r="G39" s="8">
        <v>78.349999999999994</v>
      </c>
    </row>
    <row r="40" spans="1:7" x14ac:dyDescent="0.25">
      <c r="A40" s="1">
        <v>4</v>
      </c>
      <c r="B40" s="1">
        <v>3</v>
      </c>
      <c r="C40" s="1">
        <v>2</v>
      </c>
      <c r="D40" s="7">
        <v>2.06E-2</v>
      </c>
      <c r="E40" s="7">
        <v>1.7000000000000001E-3</v>
      </c>
      <c r="F40" s="8">
        <v>127.6</v>
      </c>
      <c r="G40" s="8">
        <v>110.28</v>
      </c>
    </row>
    <row r="41" spans="1:7" x14ac:dyDescent="0.25">
      <c r="A41" s="1">
        <v>4</v>
      </c>
      <c r="B41" s="1">
        <v>3</v>
      </c>
      <c r="C41" s="1">
        <v>1</v>
      </c>
      <c r="D41" s="7">
        <v>1.1399999999999999E-2</v>
      </c>
      <c r="E41" s="7">
        <v>5.1000000000000004E-3</v>
      </c>
      <c r="F41" s="8">
        <v>155.41</v>
      </c>
      <c r="G41" s="8">
        <v>80.959999999999994</v>
      </c>
    </row>
    <row r="42" spans="1:7" x14ac:dyDescent="0.25">
      <c r="A42" s="1">
        <v>4</v>
      </c>
      <c r="B42" s="1">
        <v>2</v>
      </c>
      <c r="C42" s="1">
        <v>5</v>
      </c>
      <c r="D42" s="7">
        <v>5.3899999999999997E-2</v>
      </c>
      <c r="E42" s="7">
        <v>2.2000000000000001E-3</v>
      </c>
      <c r="F42" s="8">
        <v>88.69</v>
      </c>
      <c r="G42" s="8">
        <v>64.489999999999995</v>
      </c>
    </row>
    <row r="43" spans="1:7" x14ac:dyDescent="0.25">
      <c r="A43" s="1">
        <v>4</v>
      </c>
      <c r="B43" s="1">
        <v>2</v>
      </c>
      <c r="C43" s="1">
        <v>4</v>
      </c>
      <c r="D43" s="7">
        <v>0.03</v>
      </c>
      <c r="E43" s="7">
        <v>1.9E-3</v>
      </c>
      <c r="F43" s="8">
        <v>85.77</v>
      </c>
      <c r="G43" s="8">
        <v>86.3</v>
      </c>
    </row>
    <row r="44" spans="1:7" x14ac:dyDescent="0.25">
      <c r="A44" s="1">
        <v>4</v>
      </c>
      <c r="B44" s="1">
        <v>2</v>
      </c>
      <c r="C44" s="1">
        <v>3</v>
      </c>
      <c r="D44" s="7">
        <v>2.2799999999999997E-2</v>
      </c>
      <c r="E44" s="7">
        <v>2.7799999999999998E-2</v>
      </c>
      <c r="F44" s="8">
        <v>125.73</v>
      </c>
      <c r="G44" s="8">
        <v>76.44</v>
      </c>
    </row>
    <row r="45" spans="1:7" x14ac:dyDescent="0.25">
      <c r="A45" s="1">
        <v>4</v>
      </c>
      <c r="B45" s="1">
        <v>2</v>
      </c>
      <c r="C45" s="1">
        <v>2</v>
      </c>
      <c r="D45" s="7">
        <v>2.5499999999999998E-2</v>
      </c>
      <c r="E45" s="7">
        <v>5.1000000000000004E-3</v>
      </c>
      <c r="F45" s="8">
        <v>104.11</v>
      </c>
      <c r="G45" s="8">
        <v>77.599999999999994</v>
      </c>
    </row>
    <row r="46" spans="1:7" x14ac:dyDescent="0.25">
      <c r="A46" s="1">
        <v>4</v>
      </c>
      <c r="B46" s="1">
        <v>2</v>
      </c>
      <c r="C46" s="1">
        <v>1</v>
      </c>
      <c r="D46" s="7">
        <v>1.66E-2</v>
      </c>
      <c r="E46" s="7">
        <v>3.2000000000000002E-3</v>
      </c>
      <c r="F46" s="8">
        <v>96.34</v>
      </c>
      <c r="G46" s="8">
        <v>72.680000000000007</v>
      </c>
    </row>
    <row r="47" spans="1:7" x14ac:dyDescent="0.25">
      <c r="A47" s="1">
        <v>4</v>
      </c>
      <c r="B47" s="1">
        <v>1</v>
      </c>
      <c r="C47" s="1">
        <v>5</v>
      </c>
      <c r="D47" s="7">
        <v>4.7699999999999992E-2</v>
      </c>
      <c r="E47" s="7">
        <v>2.2000000000000001E-3</v>
      </c>
      <c r="F47" s="8">
        <v>123.38</v>
      </c>
      <c r="G47" s="8">
        <v>70.91</v>
      </c>
    </row>
    <row r="48" spans="1:7" x14ac:dyDescent="0.25">
      <c r="A48" s="1">
        <v>4</v>
      </c>
      <c r="B48" s="1">
        <v>1</v>
      </c>
      <c r="C48" s="1">
        <v>4</v>
      </c>
      <c r="D48" s="7">
        <v>3.4799999999999998E-2</v>
      </c>
      <c r="E48" s="7">
        <v>1.4000000000000002E-3</v>
      </c>
      <c r="F48" s="8">
        <v>119.3</v>
      </c>
      <c r="G48" s="8">
        <v>92.13</v>
      </c>
    </row>
    <row r="49" spans="1:7" x14ac:dyDescent="0.25">
      <c r="A49" s="1">
        <v>4</v>
      </c>
      <c r="B49" s="1">
        <v>1</v>
      </c>
      <c r="C49" s="1">
        <v>3</v>
      </c>
      <c r="D49" s="7">
        <v>2.7900000000000001E-2</v>
      </c>
      <c r="E49" s="7">
        <v>5.6999999999999993E-3</v>
      </c>
      <c r="F49" s="8">
        <v>110.43</v>
      </c>
      <c r="G49" s="8">
        <v>67.84</v>
      </c>
    </row>
    <row r="50" spans="1:7" x14ac:dyDescent="0.25">
      <c r="A50" s="1">
        <v>4</v>
      </c>
      <c r="B50" s="1">
        <v>1</v>
      </c>
      <c r="C50" s="1">
        <v>2</v>
      </c>
      <c r="D50" s="7">
        <v>2.8999999999999998E-2</v>
      </c>
      <c r="E50" s="7">
        <v>4.0000000000000001E-3</v>
      </c>
      <c r="F50" s="8">
        <v>187.68</v>
      </c>
      <c r="G50" s="8">
        <v>142</v>
      </c>
    </row>
    <row r="51" spans="1:7" x14ac:dyDescent="0.25">
      <c r="A51" s="1">
        <v>4</v>
      </c>
      <c r="B51" s="1">
        <v>1</v>
      </c>
      <c r="C51" s="1">
        <v>1</v>
      </c>
      <c r="D51" s="7">
        <v>2.3799999999999998E-2</v>
      </c>
      <c r="E51" s="7">
        <v>5.8999999999999999E-3</v>
      </c>
      <c r="F51" s="8">
        <v>155.51</v>
      </c>
      <c r="G51" s="8">
        <v>72.56</v>
      </c>
    </row>
    <row r="52" spans="1:7" x14ac:dyDescent="0.25">
      <c r="A52" s="1">
        <v>3</v>
      </c>
      <c r="B52" s="1">
        <v>5</v>
      </c>
      <c r="C52" s="1">
        <v>5</v>
      </c>
      <c r="D52" s="7">
        <v>1.9799999999999998E-2</v>
      </c>
      <c r="E52" s="7">
        <v>1.77E-2</v>
      </c>
      <c r="F52" s="8">
        <v>103.58</v>
      </c>
      <c r="G52" s="8">
        <v>111.65</v>
      </c>
    </row>
    <row r="53" spans="1:7" x14ac:dyDescent="0.25">
      <c r="A53" s="1">
        <v>3</v>
      </c>
      <c r="B53" s="1">
        <v>5</v>
      </c>
      <c r="C53" s="1">
        <v>4</v>
      </c>
      <c r="D53" s="7">
        <v>1.01E-2</v>
      </c>
      <c r="E53" s="7">
        <v>2.8999999999999998E-3</v>
      </c>
      <c r="F53" s="8">
        <v>64.790000000000006</v>
      </c>
      <c r="G53" s="8">
        <v>68.510000000000005</v>
      </c>
    </row>
    <row r="54" spans="1:7" x14ac:dyDescent="0.25">
      <c r="A54" s="1">
        <v>3</v>
      </c>
      <c r="B54" s="1">
        <v>5</v>
      </c>
      <c r="C54" s="1">
        <v>3</v>
      </c>
      <c r="D54" s="7">
        <v>9.8999999999999991E-3</v>
      </c>
      <c r="E54" s="7">
        <v>6.1799999999999994E-2</v>
      </c>
      <c r="F54" s="8">
        <v>300.31</v>
      </c>
      <c r="G54" s="8">
        <v>63.7</v>
      </c>
    </row>
    <row r="55" spans="1:7" x14ac:dyDescent="0.25">
      <c r="A55" s="1">
        <v>3</v>
      </c>
      <c r="B55" s="1">
        <v>5</v>
      </c>
      <c r="C55" s="1">
        <v>2</v>
      </c>
      <c r="D55" s="7">
        <v>8.8000000000000005E-3</v>
      </c>
      <c r="E55" s="7">
        <v>3.7000000000000002E-3</v>
      </c>
      <c r="F55" s="8">
        <v>113.44</v>
      </c>
      <c r="G55" s="8">
        <v>105.21</v>
      </c>
    </row>
    <row r="56" spans="1:7" x14ac:dyDescent="0.25">
      <c r="A56" s="1">
        <v>3</v>
      </c>
      <c r="B56" s="1">
        <v>5</v>
      </c>
      <c r="C56" s="1">
        <v>1</v>
      </c>
      <c r="D56" s="7">
        <v>4.1999999999999997E-3</v>
      </c>
      <c r="E56" s="7">
        <v>0.04</v>
      </c>
      <c r="F56" s="8">
        <v>109.67</v>
      </c>
      <c r="G56" s="8">
        <v>57.52</v>
      </c>
    </row>
    <row r="57" spans="1:7" x14ac:dyDescent="0.25">
      <c r="A57" s="1">
        <v>3</v>
      </c>
      <c r="B57" s="1">
        <v>4</v>
      </c>
      <c r="C57" s="1">
        <v>5</v>
      </c>
      <c r="D57" s="7">
        <v>2.3700000000000002E-2</v>
      </c>
      <c r="E57" s="7">
        <v>1.9E-3</v>
      </c>
      <c r="F57" s="8">
        <v>82.63</v>
      </c>
      <c r="G57" s="8">
        <v>66.55</v>
      </c>
    </row>
    <row r="58" spans="1:7" x14ac:dyDescent="0.25">
      <c r="A58" s="1">
        <v>3</v>
      </c>
      <c r="B58" s="1">
        <v>4</v>
      </c>
      <c r="C58" s="1">
        <v>4</v>
      </c>
      <c r="D58" s="7">
        <v>1.0700000000000001E-2</v>
      </c>
      <c r="E58" s="7">
        <v>3.4999999999999996E-3</v>
      </c>
      <c r="F58" s="8">
        <v>91.42</v>
      </c>
      <c r="G58" s="8">
        <v>116.24</v>
      </c>
    </row>
    <row r="59" spans="1:7" x14ac:dyDescent="0.25">
      <c r="A59" s="1">
        <v>3</v>
      </c>
      <c r="B59" s="1">
        <v>4</v>
      </c>
      <c r="C59" s="1">
        <v>3</v>
      </c>
      <c r="D59" s="7">
        <v>1.5600000000000001E-2</v>
      </c>
      <c r="E59" s="7">
        <v>2.0999999999999999E-3</v>
      </c>
      <c r="F59" s="8">
        <v>88.53</v>
      </c>
      <c r="G59" s="8">
        <v>63.76</v>
      </c>
    </row>
    <row r="60" spans="1:7" x14ac:dyDescent="0.25">
      <c r="A60" s="1">
        <v>3</v>
      </c>
      <c r="B60" s="1">
        <v>4</v>
      </c>
      <c r="C60" s="1">
        <v>2</v>
      </c>
      <c r="D60" s="7">
        <v>1.4999999999999999E-2</v>
      </c>
      <c r="E60" s="7">
        <v>2.8999999999999998E-3</v>
      </c>
      <c r="F60" s="8">
        <v>105.55</v>
      </c>
      <c r="G60" s="8">
        <v>248.28</v>
      </c>
    </row>
    <row r="61" spans="1:7" x14ac:dyDescent="0.25">
      <c r="A61" s="1">
        <v>3</v>
      </c>
      <c r="B61" s="1">
        <v>4</v>
      </c>
      <c r="C61" s="1">
        <v>1</v>
      </c>
      <c r="D61" s="7">
        <v>1.03E-2</v>
      </c>
      <c r="E61" s="7">
        <v>5.1999999999999998E-3</v>
      </c>
      <c r="F61" s="8">
        <v>66.98</v>
      </c>
      <c r="G61" s="8">
        <v>58.95</v>
      </c>
    </row>
    <row r="62" spans="1:7" x14ac:dyDescent="0.25">
      <c r="A62" s="1">
        <v>3</v>
      </c>
      <c r="B62" s="1">
        <v>3</v>
      </c>
      <c r="C62" s="1">
        <v>5</v>
      </c>
      <c r="D62" s="7">
        <v>2.1700000000000001E-2</v>
      </c>
      <c r="E62" s="7">
        <v>8.0000000000000002E-3</v>
      </c>
      <c r="F62" s="8">
        <v>118.46</v>
      </c>
      <c r="G62" s="8">
        <v>77.540000000000006</v>
      </c>
    </row>
    <row r="63" spans="1:7" x14ac:dyDescent="0.25">
      <c r="A63" s="1">
        <v>3</v>
      </c>
      <c r="B63" s="1">
        <v>3</v>
      </c>
      <c r="C63" s="1">
        <v>4</v>
      </c>
      <c r="D63" s="7">
        <v>1.6200000000000003E-2</v>
      </c>
      <c r="E63" s="7">
        <v>1.5E-3</v>
      </c>
      <c r="F63" s="8">
        <v>104.52</v>
      </c>
      <c r="G63" s="8">
        <v>81.069999999999993</v>
      </c>
    </row>
    <row r="64" spans="1:7" x14ac:dyDescent="0.25">
      <c r="A64" s="1">
        <v>3</v>
      </c>
      <c r="B64" s="1">
        <v>3</v>
      </c>
      <c r="C64" s="1">
        <v>3</v>
      </c>
      <c r="D64" s="7">
        <v>8.8000000000000005E-3</v>
      </c>
      <c r="E64" s="7">
        <v>2.8000000000000004E-3</v>
      </c>
      <c r="F64" s="8">
        <v>80.86</v>
      </c>
      <c r="G64" s="8">
        <v>90.78</v>
      </c>
    </row>
    <row r="65" spans="1:7" x14ac:dyDescent="0.25">
      <c r="A65" s="1">
        <v>3</v>
      </c>
      <c r="B65" s="1">
        <v>3</v>
      </c>
      <c r="C65" s="1">
        <v>2</v>
      </c>
      <c r="D65" s="7">
        <v>1.3500000000000002E-2</v>
      </c>
      <c r="E65" s="7">
        <v>4.1999999999999997E-3</v>
      </c>
      <c r="F65" s="8">
        <v>114.36</v>
      </c>
      <c r="G65" s="8">
        <v>211.06</v>
      </c>
    </row>
    <row r="66" spans="1:7" x14ac:dyDescent="0.25">
      <c r="A66" s="1">
        <v>3</v>
      </c>
      <c r="B66" s="1">
        <v>3</v>
      </c>
      <c r="C66" s="1">
        <v>1</v>
      </c>
      <c r="D66" s="7">
        <v>1.4800000000000001E-2</v>
      </c>
      <c r="E66" s="7">
        <v>1.01E-2</v>
      </c>
      <c r="F66" s="8">
        <v>100.72</v>
      </c>
      <c r="G66" s="8">
        <v>60.43</v>
      </c>
    </row>
    <row r="67" spans="1:7" x14ac:dyDescent="0.25">
      <c r="A67" s="1">
        <v>3</v>
      </c>
      <c r="B67" s="1">
        <v>2</v>
      </c>
      <c r="C67" s="1">
        <v>5</v>
      </c>
      <c r="D67" s="7">
        <v>2.2099999999999998E-2</v>
      </c>
      <c r="E67" s="7">
        <v>1.1999999999999999E-3</v>
      </c>
      <c r="F67" s="8">
        <v>117.42</v>
      </c>
      <c r="G67" s="8">
        <v>67.19</v>
      </c>
    </row>
    <row r="68" spans="1:7" x14ac:dyDescent="0.25">
      <c r="A68" s="1">
        <v>3</v>
      </c>
      <c r="B68" s="1">
        <v>2</v>
      </c>
      <c r="C68" s="1">
        <v>4</v>
      </c>
      <c r="D68" s="7">
        <v>1.67E-2</v>
      </c>
      <c r="E68" s="7">
        <v>1.5E-3</v>
      </c>
      <c r="F68" s="8">
        <v>160.27000000000001</v>
      </c>
      <c r="G68" s="8">
        <v>124.25</v>
      </c>
    </row>
    <row r="69" spans="1:7" x14ac:dyDescent="0.25">
      <c r="A69" s="1">
        <v>3</v>
      </c>
      <c r="B69" s="1">
        <v>2</v>
      </c>
      <c r="C69" s="1">
        <v>3</v>
      </c>
      <c r="D69" s="7">
        <v>1.46E-2</v>
      </c>
      <c r="E69" s="7">
        <v>6.9999999999999993E-3</v>
      </c>
      <c r="F69" s="8">
        <v>124.2</v>
      </c>
      <c r="G69" s="8">
        <v>98</v>
      </c>
    </row>
    <row r="70" spans="1:7" x14ac:dyDescent="0.25">
      <c r="A70" s="1">
        <v>3</v>
      </c>
      <c r="B70" s="1">
        <v>2</v>
      </c>
      <c r="C70" s="1">
        <v>2</v>
      </c>
      <c r="D70" s="7">
        <v>9.7999999999999997E-3</v>
      </c>
      <c r="E70" s="7">
        <v>4.0999999999999995E-3</v>
      </c>
      <c r="F70" s="8">
        <v>105.04</v>
      </c>
      <c r="G70" s="8">
        <v>80.03</v>
      </c>
    </row>
    <row r="71" spans="1:7" x14ac:dyDescent="0.25">
      <c r="A71" s="1">
        <v>3</v>
      </c>
      <c r="B71" s="1">
        <v>2</v>
      </c>
      <c r="C71" s="1">
        <v>1</v>
      </c>
      <c r="D71" s="7">
        <v>9.300000000000001E-3</v>
      </c>
      <c r="E71" s="7">
        <v>2.8999999999999998E-3</v>
      </c>
      <c r="F71" s="8">
        <v>129.88</v>
      </c>
      <c r="G71" s="8">
        <v>133.21</v>
      </c>
    </row>
    <row r="72" spans="1:7" x14ac:dyDescent="0.25">
      <c r="A72" s="1">
        <v>3</v>
      </c>
      <c r="B72" s="1">
        <v>1</v>
      </c>
      <c r="C72" s="1">
        <v>5</v>
      </c>
      <c r="D72" s="7">
        <v>2.7000000000000003E-2</v>
      </c>
      <c r="E72" s="7">
        <v>1.6200000000000003E-2</v>
      </c>
      <c r="F72" s="8">
        <v>120.43</v>
      </c>
      <c r="G72" s="8">
        <v>210.16</v>
      </c>
    </row>
    <row r="73" spans="1:7" x14ac:dyDescent="0.25">
      <c r="A73" s="1">
        <v>3</v>
      </c>
      <c r="B73" s="1">
        <v>1</v>
      </c>
      <c r="C73" s="1">
        <v>4</v>
      </c>
      <c r="D73" s="7">
        <v>2.0199999999999999E-2</v>
      </c>
      <c r="E73" s="7">
        <v>2.5999999999999999E-3</v>
      </c>
      <c r="F73" s="8">
        <v>145.34</v>
      </c>
      <c r="G73" s="8">
        <v>60.04</v>
      </c>
    </row>
    <row r="74" spans="1:7" x14ac:dyDescent="0.25">
      <c r="A74" s="1">
        <v>3</v>
      </c>
      <c r="B74" s="1">
        <v>1</v>
      </c>
      <c r="C74" s="1">
        <v>3</v>
      </c>
      <c r="D74" s="7">
        <v>1.7399999999999999E-2</v>
      </c>
      <c r="E74" s="7">
        <v>6.1999999999999998E-3</v>
      </c>
      <c r="F74" s="8">
        <v>71.53</v>
      </c>
      <c r="G74" s="8">
        <v>63.81</v>
      </c>
    </row>
    <row r="75" spans="1:7" x14ac:dyDescent="0.25">
      <c r="A75" s="1">
        <v>3</v>
      </c>
      <c r="B75" s="1">
        <v>1</v>
      </c>
      <c r="C75" s="1">
        <v>2</v>
      </c>
      <c r="D75" s="7">
        <v>2.1099999999999997E-2</v>
      </c>
      <c r="E75" s="7">
        <v>2.4199999999999999E-2</v>
      </c>
      <c r="F75" s="8">
        <v>114.97</v>
      </c>
      <c r="G75" s="8">
        <v>79.569999999999993</v>
      </c>
    </row>
    <row r="76" spans="1:7" x14ac:dyDescent="0.25">
      <c r="A76" s="1">
        <v>3</v>
      </c>
      <c r="B76" s="1">
        <v>1</v>
      </c>
      <c r="C76" s="1">
        <v>1</v>
      </c>
      <c r="D76" s="7">
        <v>2.0400000000000001E-2</v>
      </c>
      <c r="E76" s="7">
        <v>3.7000000000000002E-3</v>
      </c>
      <c r="F76" s="8">
        <v>132.47999999999999</v>
      </c>
      <c r="G76" s="8">
        <v>99.97</v>
      </c>
    </row>
    <row r="77" spans="1:7" x14ac:dyDescent="0.25">
      <c r="A77" s="1">
        <v>2</v>
      </c>
      <c r="B77" s="1">
        <v>5</v>
      </c>
      <c r="C77" s="1">
        <v>5</v>
      </c>
      <c r="D77" s="7">
        <v>1.4199999999999999E-2</v>
      </c>
      <c r="E77" s="7">
        <v>1.4000000000000002E-3</v>
      </c>
      <c r="F77" s="8">
        <v>57.87</v>
      </c>
      <c r="G77" s="8">
        <v>82.38</v>
      </c>
    </row>
    <row r="78" spans="1:7" x14ac:dyDescent="0.25">
      <c r="A78" s="1">
        <v>2</v>
      </c>
      <c r="B78" s="1">
        <v>5</v>
      </c>
      <c r="C78" s="1">
        <v>4</v>
      </c>
      <c r="D78" s="7">
        <v>9.7000000000000003E-3</v>
      </c>
      <c r="E78" s="7">
        <v>8.9999999999999998E-4</v>
      </c>
      <c r="F78" s="8">
        <v>72.400000000000006</v>
      </c>
      <c r="G78" s="8">
        <v>59.84</v>
      </c>
    </row>
    <row r="79" spans="1:7" x14ac:dyDescent="0.25">
      <c r="A79" s="1">
        <v>2</v>
      </c>
      <c r="B79" s="1">
        <v>5</v>
      </c>
      <c r="C79" s="1">
        <v>3</v>
      </c>
      <c r="D79" s="7">
        <v>4.6999999999999993E-3</v>
      </c>
      <c r="E79" s="7">
        <v>7.0999999999999995E-3</v>
      </c>
      <c r="F79" s="8">
        <v>88.03</v>
      </c>
      <c r="G79" s="8">
        <v>83.61</v>
      </c>
    </row>
    <row r="80" spans="1:7" x14ac:dyDescent="0.25">
      <c r="A80" s="1">
        <v>2</v>
      </c>
      <c r="B80" s="1">
        <v>5</v>
      </c>
      <c r="C80" s="1">
        <v>2</v>
      </c>
      <c r="D80" s="7">
        <v>6.8000000000000005E-3</v>
      </c>
      <c r="E80" s="7">
        <v>2.2000000000000001E-3</v>
      </c>
      <c r="F80" s="8">
        <v>57.59</v>
      </c>
      <c r="G80" s="8">
        <v>125.88</v>
      </c>
    </row>
    <row r="81" spans="1:7" x14ac:dyDescent="0.25">
      <c r="A81" s="1">
        <v>2</v>
      </c>
      <c r="B81" s="1">
        <v>5</v>
      </c>
      <c r="C81" s="1">
        <v>1</v>
      </c>
      <c r="D81" s="7">
        <v>5.6999999999999993E-3</v>
      </c>
      <c r="E81" s="7">
        <v>4.0800000000000003E-2</v>
      </c>
      <c r="F81" s="8">
        <v>162.43</v>
      </c>
      <c r="G81" s="8">
        <v>43.87</v>
      </c>
    </row>
    <row r="82" spans="1:7" x14ac:dyDescent="0.25">
      <c r="A82" s="1">
        <v>2</v>
      </c>
      <c r="B82" s="1">
        <v>4</v>
      </c>
      <c r="C82" s="1">
        <v>5</v>
      </c>
      <c r="D82" s="7">
        <v>9.8999999999999991E-3</v>
      </c>
      <c r="E82" s="7">
        <v>4.0000000000000002E-4</v>
      </c>
      <c r="F82" s="8">
        <v>72.52</v>
      </c>
      <c r="G82" s="8">
        <v>30.95</v>
      </c>
    </row>
    <row r="83" spans="1:7" x14ac:dyDescent="0.25">
      <c r="A83" s="1">
        <v>2</v>
      </c>
      <c r="B83" s="1">
        <v>4</v>
      </c>
      <c r="C83" s="1">
        <v>4</v>
      </c>
      <c r="D83" s="7">
        <v>6.1999999999999998E-3</v>
      </c>
      <c r="E83" s="7">
        <v>2.3999999999999998E-3</v>
      </c>
      <c r="F83" s="8">
        <v>195.23</v>
      </c>
      <c r="G83" s="8">
        <v>60.93</v>
      </c>
    </row>
    <row r="84" spans="1:7" x14ac:dyDescent="0.25">
      <c r="A84" s="1">
        <v>2</v>
      </c>
      <c r="B84" s="1">
        <v>4</v>
      </c>
      <c r="C84" s="1">
        <v>3</v>
      </c>
      <c r="D84" s="7">
        <v>7.6E-3</v>
      </c>
      <c r="E84" s="7">
        <v>1.5E-3</v>
      </c>
      <c r="F84" s="8">
        <v>65.040000000000006</v>
      </c>
      <c r="G84" s="8">
        <v>59.17</v>
      </c>
    </row>
    <row r="85" spans="1:7" x14ac:dyDescent="0.25">
      <c r="A85" s="1">
        <v>2</v>
      </c>
      <c r="B85" s="1">
        <v>4</v>
      </c>
      <c r="C85" s="1">
        <v>2</v>
      </c>
      <c r="D85" s="7">
        <v>6.5000000000000006E-3</v>
      </c>
      <c r="E85" s="7">
        <v>8.8999999999999999E-3</v>
      </c>
      <c r="F85" s="8">
        <v>149.88999999999999</v>
      </c>
      <c r="G85" s="8">
        <v>40.75</v>
      </c>
    </row>
    <row r="86" spans="1:7" x14ac:dyDescent="0.25">
      <c r="A86" s="1">
        <v>2</v>
      </c>
      <c r="B86" s="1">
        <v>4</v>
      </c>
      <c r="C86" s="1">
        <v>1</v>
      </c>
      <c r="D86" s="7">
        <v>3.8E-3</v>
      </c>
      <c r="E86" s="7">
        <v>2.4900000000000002E-2</v>
      </c>
      <c r="F86" s="8">
        <v>64.66</v>
      </c>
      <c r="G86" s="8">
        <v>68</v>
      </c>
    </row>
    <row r="87" spans="1:7" x14ac:dyDescent="0.25">
      <c r="A87" s="1">
        <v>2</v>
      </c>
      <c r="B87" s="1">
        <v>3</v>
      </c>
      <c r="C87" s="1">
        <v>5</v>
      </c>
      <c r="D87" s="7">
        <v>5.8999999999999999E-3</v>
      </c>
      <c r="E87" s="7">
        <v>1.4000000000000002E-3</v>
      </c>
      <c r="F87" s="8">
        <v>174.23</v>
      </c>
      <c r="G87" s="8">
        <v>54.93</v>
      </c>
    </row>
    <row r="88" spans="1:7" x14ac:dyDescent="0.25">
      <c r="A88" s="1">
        <v>2</v>
      </c>
      <c r="B88" s="1">
        <v>3</v>
      </c>
      <c r="C88" s="1">
        <v>4</v>
      </c>
      <c r="D88" s="7">
        <v>4.0000000000000001E-3</v>
      </c>
      <c r="E88" s="7">
        <v>1.89E-2</v>
      </c>
      <c r="F88" s="8">
        <v>72.77</v>
      </c>
      <c r="G88" s="8">
        <v>62.53</v>
      </c>
    </row>
    <row r="89" spans="1:7" x14ac:dyDescent="0.25">
      <c r="A89" s="1">
        <v>2</v>
      </c>
      <c r="B89" s="1">
        <v>3</v>
      </c>
      <c r="C89" s="1">
        <v>3</v>
      </c>
      <c r="D89" s="7">
        <v>7.4999999999999997E-3</v>
      </c>
      <c r="E89" s="7">
        <v>3.0000000000000001E-3</v>
      </c>
      <c r="F89" s="8">
        <v>87.11</v>
      </c>
      <c r="G89" s="8">
        <v>54.91</v>
      </c>
    </row>
    <row r="90" spans="1:7" x14ac:dyDescent="0.25">
      <c r="A90" s="1">
        <v>2</v>
      </c>
      <c r="B90" s="1">
        <v>3</v>
      </c>
      <c r="C90" s="1">
        <v>2</v>
      </c>
      <c r="D90" s="7">
        <v>4.5999999999999999E-3</v>
      </c>
      <c r="E90" s="7">
        <v>2.9399999999999999E-2</v>
      </c>
      <c r="F90" s="8">
        <v>151.19</v>
      </c>
      <c r="G90" s="8">
        <v>43.55</v>
      </c>
    </row>
    <row r="91" spans="1:7" x14ac:dyDescent="0.25">
      <c r="A91" s="1">
        <v>2</v>
      </c>
      <c r="B91" s="1">
        <v>3</v>
      </c>
      <c r="C91" s="1">
        <v>1</v>
      </c>
      <c r="D91" s="7">
        <v>6.4000000000000003E-3</v>
      </c>
      <c r="E91" s="7">
        <v>2.0999999999999999E-3</v>
      </c>
      <c r="F91" s="8">
        <v>89.25</v>
      </c>
      <c r="G91" s="8">
        <v>66.27</v>
      </c>
    </row>
    <row r="92" spans="1:7" x14ac:dyDescent="0.25">
      <c r="A92" s="1">
        <v>2</v>
      </c>
      <c r="B92" s="1">
        <v>2</v>
      </c>
      <c r="C92" s="1">
        <v>5</v>
      </c>
      <c r="D92" s="7">
        <v>2.5000000000000001E-2</v>
      </c>
      <c r="E92" s="7">
        <v>1.8200000000000001E-2</v>
      </c>
      <c r="F92" s="8">
        <v>71.37</v>
      </c>
      <c r="G92" s="8">
        <v>36.450000000000003</v>
      </c>
    </row>
    <row r="93" spans="1:7" x14ac:dyDescent="0.25">
      <c r="A93" s="1">
        <v>2</v>
      </c>
      <c r="B93" s="1">
        <v>2</v>
      </c>
      <c r="C93" s="1">
        <v>4</v>
      </c>
      <c r="D93" s="7">
        <v>1.1699999999999999E-2</v>
      </c>
      <c r="E93" s="7">
        <v>3.4500000000000003E-2</v>
      </c>
      <c r="F93" s="8">
        <v>99.04</v>
      </c>
      <c r="G93" s="8">
        <v>46.86</v>
      </c>
    </row>
    <row r="94" spans="1:7" x14ac:dyDescent="0.25">
      <c r="A94" s="1">
        <v>2</v>
      </c>
      <c r="B94" s="1">
        <v>2</v>
      </c>
      <c r="C94" s="1">
        <v>3</v>
      </c>
      <c r="D94" s="7">
        <v>2.5999999999999999E-3</v>
      </c>
      <c r="E94" s="7">
        <v>1.7000000000000001E-3</v>
      </c>
      <c r="F94" s="8">
        <v>50.37</v>
      </c>
      <c r="G94" s="8">
        <v>54.16</v>
      </c>
    </row>
    <row r="95" spans="1:7" x14ac:dyDescent="0.25">
      <c r="A95" s="1">
        <v>2</v>
      </c>
      <c r="B95" s="1">
        <v>2</v>
      </c>
      <c r="C95" s="1">
        <v>2</v>
      </c>
      <c r="D95" s="7">
        <v>1.5100000000000001E-2</v>
      </c>
      <c r="E95" s="7">
        <v>3.4799999999999998E-2</v>
      </c>
      <c r="F95" s="8">
        <v>103.21</v>
      </c>
      <c r="G95" s="8">
        <v>100.26</v>
      </c>
    </row>
    <row r="96" spans="1:7" x14ac:dyDescent="0.25">
      <c r="A96" s="1">
        <v>2</v>
      </c>
      <c r="B96" s="1">
        <v>2</v>
      </c>
      <c r="C96" s="1">
        <v>1</v>
      </c>
      <c r="D96" s="7">
        <v>4.6999999999999993E-3</v>
      </c>
      <c r="E96" s="7">
        <v>1.8E-3</v>
      </c>
      <c r="F96" s="8">
        <v>73.180000000000007</v>
      </c>
      <c r="G96" s="8">
        <v>70.72</v>
      </c>
    </row>
    <row r="97" spans="1:7" x14ac:dyDescent="0.25">
      <c r="A97" s="1">
        <v>2</v>
      </c>
      <c r="B97" s="1">
        <v>1</v>
      </c>
      <c r="C97" s="1">
        <v>5</v>
      </c>
      <c r="D97" s="7">
        <v>1.6399999999999998E-2</v>
      </c>
      <c r="E97" s="7">
        <v>1.5E-3</v>
      </c>
      <c r="F97" s="8">
        <v>80.8</v>
      </c>
      <c r="G97" s="8">
        <v>65.239999999999995</v>
      </c>
    </row>
    <row r="98" spans="1:7" x14ac:dyDescent="0.25">
      <c r="A98" s="1">
        <v>2</v>
      </c>
      <c r="B98" s="1">
        <v>1</v>
      </c>
      <c r="C98" s="1">
        <v>4</v>
      </c>
      <c r="D98" s="7">
        <v>1.1000000000000001E-2</v>
      </c>
      <c r="E98" s="7">
        <v>2.0000000000000001E-4</v>
      </c>
      <c r="F98" s="8">
        <v>80.569999999999993</v>
      </c>
      <c r="G98" s="8">
        <v>47.95</v>
      </c>
    </row>
    <row r="99" spans="1:7" x14ac:dyDescent="0.25">
      <c r="A99" s="1">
        <v>2</v>
      </c>
      <c r="B99" s="1">
        <v>1</v>
      </c>
      <c r="C99" s="1">
        <v>3</v>
      </c>
      <c r="D99" s="7">
        <v>1.18E-2</v>
      </c>
      <c r="E99" s="7">
        <v>2E-3</v>
      </c>
      <c r="F99" s="8">
        <v>98.54</v>
      </c>
      <c r="G99" s="8">
        <v>126.93</v>
      </c>
    </row>
    <row r="100" spans="1:7" x14ac:dyDescent="0.25">
      <c r="A100" s="1">
        <v>2</v>
      </c>
      <c r="B100" s="1">
        <v>1</v>
      </c>
      <c r="C100" s="1">
        <v>2</v>
      </c>
      <c r="D100" s="7">
        <v>1.21E-2</v>
      </c>
      <c r="E100" s="7">
        <v>2.2000000000000001E-3</v>
      </c>
      <c r="F100" s="8">
        <v>60.28</v>
      </c>
      <c r="G100" s="8">
        <v>63.84</v>
      </c>
    </row>
    <row r="101" spans="1:7" x14ac:dyDescent="0.25">
      <c r="A101" s="1">
        <v>2</v>
      </c>
      <c r="B101" s="1">
        <v>1</v>
      </c>
      <c r="C101" s="1">
        <v>1</v>
      </c>
      <c r="D101" s="7">
        <v>7.4999999999999997E-3</v>
      </c>
      <c r="E101" s="7">
        <v>2.3E-3</v>
      </c>
      <c r="F101" s="8">
        <v>109.24</v>
      </c>
      <c r="G101" s="8">
        <v>71</v>
      </c>
    </row>
    <row r="102" spans="1:7" x14ac:dyDescent="0.25">
      <c r="A102" s="1">
        <v>1</v>
      </c>
      <c r="B102" s="1">
        <v>5</v>
      </c>
      <c r="C102" s="1">
        <v>5</v>
      </c>
      <c r="D102" s="7">
        <v>1.84E-2</v>
      </c>
      <c r="E102" s="7">
        <v>0</v>
      </c>
      <c r="F102" s="8">
        <v>57.44</v>
      </c>
      <c r="G102" s="8">
        <v>0</v>
      </c>
    </row>
    <row r="103" spans="1:7" x14ac:dyDescent="0.25">
      <c r="A103" s="1">
        <v>1</v>
      </c>
      <c r="B103" s="1">
        <v>5</v>
      </c>
      <c r="C103" s="1">
        <v>4</v>
      </c>
      <c r="D103" s="7">
        <v>1.8100000000000002E-2</v>
      </c>
      <c r="E103" s="7">
        <v>3.4799999999999998E-2</v>
      </c>
      <c r="F103" s="8">
        <v>125.44</v>
      </c>
      <c r="G103" s="8">
        <v>71.25</v>
      </c>
    </row>
    <row r="104" spans="1:7" x14ac:dyDescent="0.25">
      <c r="A104" s="1">
        <v>1</v>
      </c>
      <c r="B104" s="1">
        <v>5</v>
      </c>
      <c r="C104" s="1">
        <v>3</v>
      </c>
      <c r="D104" s="7">
        <v>1.01E-2</v>
      </c>
      <c r="E104" s="7">
        <v>2.0999999999999999E-3</v>
      </c>
      <c r="F104" s="8">
        <v>89.78</v>
      </c>
      <c r="G104" s="8">
        <v>105.67</v>
      </c>
    </row>
    <row r="105" spans="1:7" x14ac:dyDescent="0.25">
      <c r="A105" s="1">
        <v>1</v>
      </c>
      <c r="B105" s="1">
        <v>5</v>
      </c>
      <c r="C105" s="1">
        <v>2</v>
      </c>
      <c r="D105" s="7">
        <v>1.09E-2</v>
      </c>
      <c r="E105" s="7">
        <v>1.1000000000000001E-3</v>
      </c>
      <c r="F105" s="8">
        <v>73.41</v>
      </c>
      <c r="G105" s="8">
        <v>68.42</v>
      </c>
    </row>
    <row r="106" spans="1:7" x14ac:dyDescent="0.25">
      <c r="A106" s="1">
        <v>1</v>
      </c>
      <c r="B106" s="1">
        <v>5</v>
      </c>
      <c r="C106" s="1">
        <v>1</v>
      </c>
      <c r="D106" s="7">
        <v>6.9999999999999993E-3</v>
      </c>
      <c r="E106" s="7">
        <v>5.6999999999999993E-3</v>
      </c>
      <c r="F106" s="8">
        <v>70.37</v>
      </c>
      <c r="G106" s="8">
        <v>43.45</v>
      </c>
    </row>
    <row r="107" spans="1:7" x14ac:dyDescent="0.25">
      <c r="A107" s="1">
        <v>1</v>
      </c>
      <c r="B107" s="1">
        <v>4</v>
      </c>
      <c r="C107" s="1">
        <v>5</v>
      </c>
      <c r="D107" s="7">
        <v>2.2700000000000001E-2</v>
      </c>
      <c r="E107" s="7">
        <v>1E-3</v>
      </c>
      <c r="F107" s="8">
        <v>86.62</v>
      </c>
      <c r="G107" s="8">
        <v>179.35</v>
      </c>
    </row>
    <row r="108" spans="1:7" x14ac:dyDescent="0.25">
      <c r="A108" s="1">
        <v>1</v>
      </c>
      <c r="B108" s="1">
        <v>4</v>
      </c>
      <c r="C108" s="1">
        <v>4</v>
      </c>
      <c r="D108" s="7">
        <v>7.8000000000000005E-3</v>
      </c>
      <c r="E108" s="7">
        <v>3.3E-3</v>
      </c>
      <c r="F108" s="8">
        <v>67.48</v>
      </c>
      <c r="G108" s="8">
        <v>103.5</v>
      </c>
    </row>
    <row r="109" spans="1:7" x14ac:dyDescent="0.25">
      <c r="A109" s="1">
        <v>1</v>
      </c>
      <c r="B109" s="1">
        <v>4</v>
      </c>
      <c r="C109" s="1">
        <v>3</v>
      </c>
      <c r="D109" s="7">
        <v>1.55E-2</v>
      </c>
      <c r="E109" s="7">
        <v>3.4799999999999998E-2</v>
      </c>
      <c r="F109" s="8">
        <v>84.2</v>
      </c>
      <c r="G109" s="8">
        <v>63.21</v>
      </c>
    </row>
    <row r="110" spans="1:7" x14ac:dyDescent="0.25">
      <c r="A110" s="1">
        <v>1</v>
      </c>
      <c r="B110" s="1">
        <v>4</v>
      </c>
      <c r="C110" s="1">
        <v>2</v>
      </c>
      <c r="D110" s="7">
        <v>1.24E-2</v>
      </c>
      <c r="E110" s="7">
        <v>8.9999999999999998E-4</v>
      </c>
      <c r="F110" s="8">
        <v>115.8</v>
      </c>
      <c r="G110" s="8">
        <v>73.86</v>
      </c>
    </row>
    <row r="111" spans="1:7" x14ac:dyDescent="0.25">
      <c r="A111" s="1">
        <v>1</v>
      </c>
      <c r="B111" s="1">
        <v>4</v>
      </c>
      <c r="C111" s="1">
        <v>1</v>
      </c>
      <c r="D111" s="7">
        <v>7.6E-3</v>
      </c>
      <c r="E111" s="7">
        <v>4.7899999999999998E-2</v>
      </c>
      <c r="F111" s="8">
        <v>61.02</v>
      </c>
      <c r="G111" s="8">
        <v>71.239999999999995</v>
      </c>
    </row>
    <row r="112" spans="1:7" x14ac:dyDescent="0.25">
      <c r="A112" s="1">
        <v>1</v>
      </c>
      <c r="B112" s="1">
        <v>3</v>
      </c>
      <c r="C112" s="1">
        <v>5</v>
      </c>
      <c r="D112" s="7">
        <v>1.7600000000000001E-2</v>
      </c>
      <c r="E112" s="7">
        <v>1.8E-3</v>
      </c>
      <c r="F112" s="8">
        <v>72.8</v>
      </c>
      <c r="G112" s="8">
        <v>152.52000000000001</v>
      </c>
    </row>
    <row r="113" spans="1:7" x14ac:dyDescent="0.25">
      <c r="A113" s="1">
        <v>1</v>
      </c>
      <c r="B113" s="1">
        <v>3</v>
      </c>
      <c r="C113" s="1">
        <v>4</v>
      </c>
      <c r="D113" s="7">
        <v>1.4800000000000001E-2</v>
      </c>
      <c r="E113" s="7">
        <v>1E-3</v>
      </c>
      <c r="F113" s="8">
        <v>93.8</v>
      </c>
      <c r="G113" s="8">
        <v>57.95</v>
      </c>
    </row>
    <row r="114" spans="1:7" x14ac:dyDescent="0.25">
      <c r="A114" s="1">
        <v>1</v>
      </c>
      <c r="B114" s="1">
        <v>3</v>
      </c>
      <c r="C114" s="1">
        <v>3</v>
      </c>
      <c r="D114" s="7">
        <v>1.3000000000000001E-2</v>
      </c>
      <c r="E114" s="7">
        <v>1.1999999999999999E-3</v>
      </c>
      <c r="F114" s="8">
        <v>93.71</v>
      </c>
      <c r="G114" s="8">
        <v>88.8</v>
      </c>
    </row>
    <row r="115" spans="1:7" x14ac:dyDescent="0.25">
      <c r="A115" s="1">
        <v>1</v>
      </c>
      <c r="B115" s="1">
        <v>3</v>
      </c>
      <c r="C115" s="1">
        <v>2</v>
      </c>
      <c r="D115" s="7">
        <v>1.5700000000000002E-2</v>
      </c>
      <c r="E115" s="7">
        <v>3.2000000000000002E-3</v>
      </c>
      <c r="F115" s="8">
        <v>75.63</v>
      </c>
      <c r="G115" s="8">
        <v>41.94</v>
      </c>
    </row>
    <row r="116" spans="1:7" x14ac:dyDescent="0.25">
      <c r="A116" s="1">
        <v>1</v>
      </c>
      <c r="B116" s="1">
        <v>3</v>
      </c>
      <c r="C116" s="1">
        <v>1</v>
      </c>
      <c r="D116" s="7">
        <v>6.8000000000000005E-3</v>
      </c>
      <c r="E116" s="7">
        <v>3.6200000000000003E-2</v>
      </c>
      <c r="F116" s="8">
        <v>123.94</v>
      </c>
      <c r="G116" s="8">
        <v>63.11</v>
      </c>
    </row>
    <row r="117" spans="1:7" x14ac:dyDescent="0.25">
      <c r="A117" s="1">
        <v>1</v>
      </c>
      <c r="B117" s="1">
        <v>2</v>
      </c>
      <c r="C117" s="1">
        <v>5</v>
      </c>
      <c r="D117" s="7">
        <v>1.4999999999999999E-2</v>
      </c>
      <c r="E117" s="7">
        <v>2.9999999999999997E-4</v>
      </c>
      <c r="F117" s="8">
        <v>62.88</v>
      </c>
      <c r="G117" s="8">
        <v>70.95</v>
      </c>
    </row>
    <row r="118" spans="1:7" x14ac:dyDescent="0.25">
      <c r="A118" s="1">
        <v>1</v>
      </c>
      <c r="B118" s="1">
        <v>2</v>
      </c>
      <c r="C118" s="1">
        <v>4</v>
      </c>
      <c r="D118" s="7">
        <v>8.8000000000000005E-3</v>
      </c>
      <c r="E118" s="7">
        <v>4.3499999999999997E-2</v>
      </c>
      <c r="F118" s="8">
        <v>112.78</v>
      </c>
      <c r="G118" s="8">
        <v>57.69</v>
      </c>
    </row>
    <row r="119" spans="1:7" x14ac:dyDescent="0.25">
      <c r="A119" s="1">
        <v>1</v>
      </c>
      <c r="B119" s="1">
        <v>2</v>
      </c>
      <c r="C119" s="1">
        <v>3</v>
      </c>
      <c r="D119" s="7">
        <v>9.7999999999999997E-3</v>
      </c>
      <c r="E119" s="7">
        <v>9.7000000000000003E-3</v>
      </c>
      <c r="F119" s="8">
        <v>92.6</v>
      </c>
      <c r="G119" s="8">
        <v>51.15</v>
      </c>
    </row>
    <row r="120" spans="1:7" x14ac:dyDescent="0.25">
      <c r="A120" s="1">
        <v>1</v>
      </c>
      <c r="B120" s="1">
        <v>2</v>
      </c>
      <c r="C120" s="1">
        <v>2</v>
      </c>
      <c r="D120" s="7">
        <v>1.0500000000000001E-2</v>
      </c>
      <c r="E120" s="7">
        <v>3.8E-3</v>
      </c>
      <c r="F120" s="8">
        <v>93.68</v>
      </c>
      <c r="G120" s="8">
        <v>112.01</v>
      </c>
    </row>
    <row r="121" spans="1:7" x14ac:dyDescent="0.25">
      <c r="A121" s="1">
        <v>1</v>
      </c>
      <c r="B121" s="1">
        <v>2</v>
      </c>
      <c r="C121" s="1">
        <v>1</v>
      </c>
      <c r="D121" s="7">
        <v>6.3E-3</v>
      </c>
      <c r="E121" s="7">
        <v>2.0299999999999999E-2</v>
      </c>
      <c r="F121" s="8">
        <v>56.56</v>
      </c>
      <c r="G121" s="8">
        <v>81.47</v>
      </c>
    </row>
    <row r="122" spans="1:7" x14ac:dyDescent="0.25">
      <c r="A122" s="1">
        <v>1</v>
      </c>
      <c r="B122" s="1">
        <v>1</v>
      </c>
      <c r="C122" s="1">
        <v>5</v>
      </c>
      <c r="D122" s="7">
        <v>2.64E-2</v>
      </c>
      <c r="E122" s="7">
        <v>2.5899999999999999E-2</v>
      </c>
      <c r="F122" s="8">
        <v>70.34</v>
      </c>
      <c r="G122" s="8">
        <v>61.93</v>
      </c>
    </row>
    <row r="123" spans="1:7" x14ac:dyDescent="0.25">
      <c r="A123" s="1">
        <v>1</v>
      </c>
      <c r="B123" s="1">
        <v>1</v>
      </c>
      <c r="C123" s="1">
        <v>4</v>
      </c>
      <c r="D123" s="7">
        <v>1.6299999999999999E-2</v>
      </c>
      <c r="E123" s="7">
        <v>2.35E-2</v>
      </c>
      <c r="F123" s="8">
        <v>97.7</v>
      </c>
      <c r="G123" s="8">
        <v>71.53</v>
      </c>
    </row>
    <row r="124" spans="1:7" x14ac:dyDescent="0.25">
      <c r="A124" s="1">
        <v>1</v>
      </c>
      <c r="B124" s="1">
        <v>1</v>
      </c>
      <c r="C124" s="1">
        <v>3</v>
      </c>
      <c r="D124" s="7">
        <v>1.7600000000000001E-2</v>
      </c>
      <c r="E124" s="7">
        <v>1.7299999999999999E-2</v>
      </c>
      <c r="F124" s="8">
        <v>101.4</v>
      </c>
      <c r="G124" s="8">
        <v>52.43</v>
      </c>
    </row>
    <row r="125" spans="1:7" x14ac:dyDescent="0.25">
      <c r="A125" s="1">
        <v>1</v>
      </c>
      <c r="B125" s="1">
        <v>1</v>
      </c>
      <c r="C125" s="1">
        <v>2</v>
      </c>
      <c r="D125" s="7">
        <v>2.8399999999999998E-2</v>
      </c>
      <c r="E125" s="7">
        <v>4.6999999999999993E-3</v>
      </c>
      <c r="F125" s="8">
        <v>100.02</v>
      </c>
      <c r="G125" s="8">
        <v>63.63</v>
      </c>
    </row>
    <row r="126" spans="1:7" x14ac:dyDescent="0.25">
      <c r="A126" s="1">
        <v>1</v>
      </c>
      <c r="B126" s="1">
        <v>1</v>
      </c>
      <c r="C126" s="1">
        <v>1</v>
      </c>
      <c r="D126" s="7">
        <v>1.3600000000000001E-2</v>
      </c>
      <c r="E126" s="7">
        <v>2.6499999999999999E-2</v>
      </c>
      <c r="F126" s="8">
        <v>135.96</v>
      </c>
      <c r="G126" s="8">
        <v>52.97</v>
      </c>
    </row>
  </sheetData>
  <sortState ref="A2:E1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C1" sqref="C1"/>
    </sheetView>
  </sheetViews>
  <sheetFormatPr defaultRowHeight="15" x14ac:dyDescent="0.25"/>
  <cols>
    <col min="1" max="1" width="2.140625" bestFit="1" customWidth="1"/>
    <col min="2" max="2" width="2" bestFit="1" customWidth="1"/>
    <col min="3" max="3" width="2.85546875" bestFit="1" customWidth="1"/>
    <col min="4" max="4" width="21.42578125" bestFit="1" customWidth="1"/>
    <col min="5" max="5" width="34.7109375" bestFit="1" customWidth="1"/>
    <col min="6" max="6" width="32.5703125" bestFit="1" customWidth="1"/>
    <col min="7" max="7" width="4.5703125" bestFit="1" customWidth="1"/>
    <col min="8" max="8" width="23.42578125" bestFit="1" customWidth="1"/>
    <col min="9" max="9" width="38" bestFit="1" customWidth="1"/>
    <col min="10" max="10" width="35.7109375" bestFit="1" customWidth="1"/>
    <col min="11" max="11" width="23.42578125" bestFit="1" customWidth="1"/>
    <col min="12" max="12" width="34.42578125" bestFit="1" customWidth="1"/>
    <col min="13" max="13" width="36.5703125" bestFit="1" customWidth="1"/>
    <col min="15" max="15" width="42.7109375" bestFit="1" customWidth="1"/>
  </cols>
  <sheetData>
    <row r="1" spans="1:16" x14ac:dyDescent="0.25">
      <c r="A1" s="2" t="s">
        <v>0</v>
      </c>
      <c r="B1" s="2" t="s">
        <v>24</v>
      </c>
      <c r="C1" s="2" t="s">
        <v>25</v>
      </c>
      <c r="D1" s="2" t="s">
        <v>1</v>
      </c>
      <c r="E1" s="3" t="s">
        <v>3</v>
      </c>
      <c r="F1" s="3" t="s">
        <v>12</v>
      </c>
      <c r="G1" s="3" t="s">
        <v>7</v>
      </c>
      <c r="H1" s="3" t="s">
        <v>22</v>
      </c>
      <c r="I1" s="3" t="s">
        <v>9</v>
      </c>
      <c r="J1" s="3" t="s">
        <v>10</v>
      </c>
      <c r="K1" s="3" t="s">
        <v>13</v>
      </c>
      <c r="L1" s="3" t="s">
        <v>14</v>
      </c>
      <c r="M1" s="3" t="s">
        <v>15</v>
      </c>
      <c r="O1" s="5" t="s">
        <v>11</v>
      </c>
      <c r="P1">
        <v>10000</v>
      </c>
    </row>
    <row r="2" spans="1:16" x14ac:dyDescent="0.25">
      <c r="A2" s="1">
        <f>'Second Set Result'!A42</f>
        <v>4</v>
      </c>
      <c r="B2" s="1">
        <f>'Second Set Result'!B42</f>
        <v>2</v>
      </c>
      <c r="C2" s="1">
        <f>'Second Set Result'!C42</f>
        <v>5</v>
      </c>
      <c r="D2" s="10">
        <f>'Second Set Result'!D42</f>
        <v>5.3899999999999997E-2</v>
      </c>
      <c r="E2" s="11">
        <f>'Second Set Result'!F42</f>
        <v>88.69</v>
      </c>
      <c r="F2" s="12">
        <f t="shared" ref="F2:F33" si="0">D2 * $P$1 * $P$4</f>
        <v>4.3120000000000003</v>
      </c>
      <c r="G2" s="12">
        <f t="shared" ref="G2:G33" si="1">F2 / ($P$2 * $P$1 * $P$4)</f>
        <v>3.1245652274729858</v>
      </c>
      <c r="H2" s="12">
        <f>SUM($F$2:F2) / (COUNT($G$2:G2) * $P$2 * $P$1 * $P$4)</f>
        <v>3.1245652274729858</v>
      </c>
      <c r="I2" s="10">
        <f>$P$4</f>
        <v>8.0000000000000002E-3</v>
      </c>
      <c r="J2" s="10">
        <f>SUM($F$2:F2) / ($P$1 * $P$2)</f>
        <v>2.4996521819783887E-2</v>
      </c>
      <c r="K2" s="11">
        <f t="shared" ref="K2:K33" si="2">F2 * E2</f>
        <v>382.43128000000002</v>
      </c>
      <c r="L2" s="11">
        <f>SUM($K$2:K2)</f>
        <v>382.43128000000002</v>
      </c>
      <c r="M2" s="11">
        <f t="shared" ref="M2:M33" si="3">I2 * $P$1 * $P$2  * $P$3</f>
        <v>151.65690540032011</v>
      </c>
      <c r="O2" s="4" t="s">
        <v>5</v>
      </c>
      <c r="P2" s="6">
        <f>AVERAGE(D2:D126)</f>
        <v>1.7250400000000003E-2</v>
      </c>
    </row>
    <row r="3" spans="1:16" x14ac:dyDescent="0.25">
      <c r="A3" s="1">
        <f>'Second Set Result'!A47</f>
        <v>4</v>
      </c>
      <c r="B3" s="1">
        <f>'Second Set Result'!B47</f>
        <v>1</v>
      </c>
      <c r="C3" s="1">
        <f>'Second Set Result'!C47</f>
        <v>5</v>
      </c>
      <c r="D3" s="10">
        <f>'Second Set Result'!D47</f>
        <v>4.7699999999999992E-2</v>
      </c>
      <c r="E3" s="11">
        <f>'Second Set Result'!F47</f>
        <v>123.38</v>
      </c>
      <c r="F3" s="12">
        <f t="shared" si="0"/>
        <v>3.8159999999999998</v>
      </c>
      <c r="G3" s="12">
        <f t="shared" si="1"/>
        <v>2.7651532718081895</v>
      </c>
      <c r="H3" s="12">
        <f>SUM($F$2:F3) / (COUNT($G$2:G3) * $P$2 * $P$1 * $P$4)</f>
        <v>2.9448592496405879</v>
      </c>
      <c r="I3" s="10">
        <f>I2 + $P$4</f>
        <v>1.6E-2</v>
      </c>
      <c r="J3" s="10">
        <f>SUM($F$2:F3) / ($P$1 * $P$2)</f>
        <v>4.7117747994249407E-2</v>
      </c>
      <c r="K3" s="11">
        <f t="shared" si="2"/>
        <v>470.81807999999995</v>
      </c>
      <c r="L3" s="11">
        <f>SUM($K$2:K3)</f>
        <v>853.24936000000002</v>
      </c>
      <c r="M3" s="11">
        <f t="shared" si="3"/>
        <v>303.31381080064023</v>
      </c>
      <c r="O3" s="4" t="s">
        <v>6</v>
      </c>
      <c r="P3" s="9">
        <f>AVERAGE(E2:E126)</f>
        <v>109.89376000000007</v>
      </c>
    </row>
    <row r="4" spans="1:16" x14ac:dyDescent="0.25">
      <c r="A4" s="1">
        <f>'Second Set Result'!A37</f>
        <v>4</v>
      </c>
      <c r="B4" s="1">
        <f>'Second Set Result'!B37</f>
        <v>3</v>
      </c>
      <c r="C4" s="1">
        <f>'Second Set Result'!C37</f>
        <v>5</v>
      </c>
      <c r="D4" s="10">
        <f>'Second Set Result'!D37</f>
        <v>4.53E-2</v>
      </c>
      <c r="E4" s="11">
        <f>'Second Set Result'!F37</f>
        <v>117.16</v>
      </c>
      <c r="F4" s="12">
        <f t="shared" si="0"/>
        <v>3.6240000000000001</v>
      </c>
      <c r="G4" s="12">
        <f t="shared" si="1"/>
        <v>2.6260260631637524</v>
      </c>
      <c r="H4" s="12">
        <f>SUM($F$2:F4) / (COUNT($G$2:G4) * $P$2 * $P$1 * $P$4)</f>
        <v>2.8385815208149761</v>
      </c>
      <c r="I4" s="10">
        <f>I3 + $P$4</f>
        <v>2.4E-2</v>
      </c>
      <c r="J4" s="10">
        <f>SUM($F$2:F4) / ($P$1 * $P$2)</f>
        <v>6.8125956499559423E-2</v>
      </c>
      <c r="K4" s="11">
        <f t="shared" si="2"/>
        <v>424.58784000000003</v>
      </c>
      <c r="L4" s="11">
        <f>SUM($K$2:K4)</f>
        <v>1277.8371999999999</v>
      </c>
      <c r="M4" s="11">
        <f t="shared" si="3"/>
        <v>454.9707162009604</v>
      </c>
      <c r="O4" s="4" t="s">
        <v>8</v>
      </c>
      <c r="P4" s="6">
        <f>1/125</f>
        <v>8.0000000000000002E-3</v>
      </c>
    </row>
    <row r="5" spans="1:16" x14ac:dyDescent="0.25">
      <c r="A5" s="1">
        <f>'Second Set Result'!A32</f>
        <v>4</v>
      </c>
      <c r="B5" s="1">
        <f>'Second Set Result'!B32</f>
        <v>4</v>
      </c>
      <c r="C5" s="1">
        <f>'Second Set Result'!C32</f>
        <v>5</v>
      </c>
      <c r="D5" s="10">
        <f>'Second Set Result'!D32</f>
        <v>4.3200000000000002E-2</v>
      </c>
      <c r="E5" s="11">
        <f>'Second Set Result'!F32</f>
        <v>117.32</v>
      </c>
      <c r="F5" s="12">
        <f t="shared" si="0"/>
        <v>3.456</v>
      </c>
      <c r="G5" s="12">
        <f t="shared" si="1"/>
        <v>2.5042897555998698</v>
      </c>
      <c r="H5" s="12">
        <f>SUM($F$2:F5) / (COUNT($G$2:G5) * $P$2 * $P$1 * $P$4)</f>
        <v>2.7550085795111996</v>
      </c>
      <c r="I5" s="10">
        <f t="shared" ref="I5:I68" si="4">I4 + $P$4</f>
        <v>3.2000000000000001E-2</v>
      </c>
      <c r="J5" s="10">
        <f>SUM($F$2:F5) / ($P$1 * $P$2)</f>
        <v>8.8160274544358389E-2</v>
      </c>
      <c r="K5" s="11">
        <f t="shared" si="2"/>
        <v>405.45791999999994</v>
      </c>
      <c r="L5" s="11">
        <f>SUM($K$2:K5)</f>
        <v>1683.2951199999998</v>
      </c>
      <c r="M5" s="11">
        <f t="shared" si="3"/>
        <v>606.62762160128045</v>
      </c>
    </row>
    <row r="6" spans="1:16" x14ac:dyDescent="0.25">
      <c r="A6" s="1">
        <f>'Second Set Result'!A18</f>
        <v>5</v>
      </c>
      <c r="B6" s="1">
        <f>'Second Set Result'!B18</f>
        <v>2</v>
      </c>
      <c r="C6" s="1">
        <f>'Second Set Result'!C18</f>
        <v>4</v>
      </c>
      <c r="D6" s="10">
        <f>'Second Set Result'!D18</f>
        <v>3.8599999999999995E-2</v>
      </c>
      <c r="E6" s="11">
        <f>'Second Set Result'!F18</f>
        <v>104.32</v>
      </c>
      <c r="F6" s="12">
        <f t="shared" si="0"/>
        <v>3.0879999999999996</v>
      </c>
      <c r="G6" s="12">
        <f t="shared" si="1"/>
        <v>2.2376292723646984</v>
      </c>
      <c r="H6" s="12">
        <f>SUM($F$2:F6) / (COUNT($G$2:G6) * $P$2 * $P$1 * $P$4)</f>
        <v>2.6515327180818993</v>
      </c>
      <c r="I6" s="10">
        <f t="shared" si="4"/>
        <v>0.04</v>
      </c>
      <c r="J6" s="10">
        <f>SUM($F$2:F6) / ($P$1 * $P$2)</f>
        <v>0.10606130872327596</v>
      </c>
      <c r="K6" s="11">
        <f t="shared" si="2"/>
        <v>322.14015999999992</v>
      </c>
      <c r="L6" s="11">
        <f>SUM($K$2:K6)</f>
        <v>2005.4352799999997</v>
      </c>
      <c r="M6" s="11">
        <f t="shared" si="3"/>
        <v>758.28452700160062</v>
      </c>
    </row>
    <row r="7" spans="1:16" x14ac:dyDescent="0.25">
      <c r="A7" s="1">
        <f>'Second Set Result'!A22</f>
        <v>5</v>
      </c>
      <c r="B7" s="1">
        <f>'Second Set Result'!B22</f>
        <v>1</v>
      </c>
      <c r="C7" s="1">
        <f>'Second Set Result'!C22</f>
        <v>5</v>
      </c>
      <c r="D7" s="10">
        <f>'Second Set Result'!D22</f>
        <v>3.6600000000000001E-2</v>
      </c>
      <c r="E7" s="11">
        <f>'Second Set Result'!F22</f>
        <v>96.24</v>
      </c>
      <c r="F7" s="12">
        <f t="shared" si="0"/>
        <v>2.9279999999999999</v>
      </c>
      <c r="G7" s="12">
        <f t="shared" si="1"/>
        <v>2.1216899318276674</v>
      </c>
      <c r="H7" s="12">
        <f>SUM($F$2:F7) / (COUNT($G$2:G7) * $P$2 * $P$1 * $P$4)</f>
        <v>2.5632255870395273</v>
      </c>
      <c r="I7" s="10">
        <f t="shared" si="4"/>
        <v>4.8000000000000001E-2</v>
      </c>
      <c r="J7" s="10">
        <f>SUM($F$2:F7) / ($P$1 * $P$2)</f>
        <v>0.12303482817789731</v>
      </c>
      <c r="K7" s="11">
        <f t="shared" si="2"/>
        <v>281.79071999999996</v>
      </c>
      <c r="L7" s="11">
        <f>SUM($K$2:K7)</f>
        <v>2287.2259999999997</v>
      </c>
      <c r="M7" s="11">
        <f t="shared" si="3"/>
        <v>909.94143240192079</v>
      </c>
    </row>
    <row r="8" spans="1:16" x14ac:dyDescent="0.25">
      <c r="A8" s="1">
        <f>'Second Set Result'!A29</f>
        <v>4</v>
      </c>
      <c r="B8" s="1">
        <f>'Second Set Result'!B29</f>
        <v>5</v>
      </c>
      <c r="C8" s="1">
        <f>'Second Set Result'!C29</f>
        <v>3</v>
      </c>
      <c r="D8" s="10">
        <f>'Second Set Result'!D29</f>
        <v>3.5400000000000001E-2</v>
      </c>
      <c r="E8" s="11">
        <f>'Second Set Result'!F29</f>
        <v>162.16</v>
      </c>
      <c r="F8" s="12">
        <f t="shared" si="0"/>
        <v>2.8319999999999999</v>
      </c>
      <c r="G8" s="12">
        <f t="shared" si="1"/>
        <v>2.0521263275054489</v>
      </c>
      <c r="H8" s="12">
        <f>SUM($F$2:F8) / (COUNT($G$2:G8) * $P$2 * $P$1 * $P$4)</f>
        <v>2.490211407106087</v>
      </c>
      <c r="I8" s="10">
        <f t="shared" si="4"/>
        <v>5.6000000000000001E-2</v>
      </c>
      <c r="J8" s="10">
        <f>SUM($F$2:F8) / ($P$1 * $P$2)</f>
        <v>0.1394518387979409</v>
      </c>
      <c r="K8" s="11">
        <f t="shared" si="2"/>
        <v>459.23711999999995</v>
      </c>
      <c r="L8" s="11">
        <f>SUM($K$2:K8)</f>
        <v>2746.4631199999994</v>
      </c>
      <c r="M8" s="11">
        <f t="shared" si="3"/>
        <v>1061.5983378022408</v>
      </c>
    </row>
    <row r="9" spans="1:16" x14ac:dyDescent="0.25">
      <c r="A9" s="1">
        <f>'Second Set Result'!A48</f>
        <v>4</v>
      </c>
      <c r="B9" s="1">
        <f>'Second Set Result'!B48</f>
        <v>1</v>
      </c>
      <c r="C9" s="1">
        <f>'Second Set Result'!C48</f>
        <v>4</v>
      </c>
      <c r="D9" s="10">
        <f>'Second Set Result'!D48</f>
        <v>3.4799999999999998E-2</v>
      </c>
      <c r="E9" s="11">
        <f>'Second Set Result'!F48</f>
        <v>119.3</v>
      </c>
      <c r="F9" s="12">
        <f t="shared" si="0"/>
        <v>2.7840000000000003</v>
      </c>
      <c r="G9" s="12">
        <f t="shared" si="1"/>
        <v>2.0173445253443396</v>
      </c>
      <c r="H9" s="12">
        <f>SUM($F$2:F9) / (COUNT($G$2:G9) * $P$2 * $P$1 * $P$4)</f>
        <v>2.4311030468858692</v>
      </c>
      <c r="I9" s="10">
        <f t="shared" si="4"/>
        <v>6.4000000000000001E-2</v>
      </c>
      <c r="J9" s="10">
        <f>SUM($F$2:F9) / ($P$1 * $P$2)</f>
        <v>0.15559059500069561</v>
      </c>
      <c r="K9" s="11">
        <f t="shared" si="2"/>
        <v>332.13120000000004</v>
      </c>
      <c r="L9" s="11">
        <f>SUM($K$2:K9)</f>
        <v>3078.5943199999992</v>
      </c>
      <c r="M9" s="11">
        <f t="shared" si="3"/>
        <v>1213.2552432025609</v>
      </c>
    </row>
    <row r="10" spans="1:16" x14ac:dyDescent="0.25">
      <c r="A10" s="1">
        <f>'Second Set Result'!A7</f>
        <v>5</v>
      </c>
      <c r="B10" s="1">
        <f>'Second Set Result'!B7</f>
        <v>4</v>
      </c>
      <c r="C10" s="1">
        <f>'Second Set Result'!C7</f>
        <v>5</v>
      </c>
      <c r="D10" s="10">
        <f>'Second Set Result'!D7</f>
        <v>3.2899999999999999E-2</v>
      </c>
      <c r="E10" s="11">
        <f>'Second Set Result'!F7</f>
        <v>131.12</v>
      </c>
      <c r="F10" s="12">
        <f t="shared" si="0"/>
        <v>2.6320000000000001</v>
      </c>
      <c r="G10" s="12">
        <f t="shared" si="1"/>
        <v>1.9072021518341602</v>
      </c>
      <c r="H10" s="12">
        <f>SUM($F$2:F10) / (COUNT($G$2:G10) * $P$2 * $P$1 * $P$4)</f>
        <v>2.3728918363245679</v>
      </c>
      <c r="I10" s="10">
        <f t="shared" si="4"/>
        <v>7.2000000000000008E-2</v>
      </c>
      <c r="J10" s="10">
        <f>SUM($F$2:F10) / ($P$1 * $P$2)</f>
        <v>0.17084821221536892</v>
      </c>
      <c r="K10" s="11">
        <f t="shared" si="2"/>
        <v>345.10784000000001</v>
      </c>
      <c r="L10" s="11">
        <f>SUM($K$2:K10)</f>
        <v>3423.7021599999994</v>
      </c>
      <c r="M10" s="11">
        <f t="shared" si="3"/>
        <v>1364.9121486028814</v>
      </c>
    </row>
    <row r="11" spans="1:16" x14ac:dyDescent="0.25">
      <c r="A11" s="1">
        <f>'Second Set Result'!A27</f>
        <v>4</v>
      </c>
      <c r="B11" s="1">
        <f>'Second Set Result'!B27</f>
        <v>5</v>
      </c>
      <c r="C11" s="1">
        <f>'Second Set Result'!C27</f>
        <v>5</v>
      </c>
      <c r="D11" s="10">
        <f>'Second Set Result'!D27</f>
        <v>3.1300000000000001E-2</v>
      </c>
      <c r="E11" s="11">
        <f>'Second Set Result'!F27</f>
        <v>122.97</v>
      </c>
      <c r="F11" s="12">
        <f t="shared" si="0"/>
        <v>2.504</v>
      </c>
      <c r="G11" s="12">
        <f t="shared" si="1"/>
        <v>1.8144506794045354</v>
      </c>
      <c r="H11" s="12">
        <f>SUM($F$2:F11) / (COUNT($G$2:G11) * $P$2 * $P$1 * $P$4)</f>
        <v>2.3170477206325653</v>
      </c>
      <c r="I11" s="10">
        <f t="shared" si="4"/>
        <v>8.0000000000000016E-2</v>
      </c>
      <c r="J11" s="10">
        <f>SUM($F$2:F11) / ($P$1 * $P$2)</f>
        <v>0.18536381765060519</v>
      </c>
      <c r="K11" s="11">
        <f t="shared" si="2"/>
        <v>307.91687999999999</v>
      </c>
      <c r="L11" s="11">
        <f>SUM($K$2:K11)</f>
        <v>3731.6190399999996</v>
      </c>
      <c r="M11" s="11">
        <f t="shared" si="3"/>
        <v>1516.5690540032015</v>
      </c>
    </row>
    <row r="12" spans="1:16" x14ac:dyDescent="0.25">
      <c r="A12" s="1">
        <f>'Second Set Result'!A23</f>
        <v>5</v>
      </c>
      <c r="B12" s="1">
        <f>'Second Set Result'!B23</f>
        <v>1</v>
      </c>
      <c r="C12" s="1">
        <f>'Second Set Result'!C23</f>
        <v>4</v>
      </c>
      <c r="D12" s="10">
        <f>'Second Set Result'!D23</f>
        <v>3.0099999999999998E-2</v>
      </c>
      <c r="E12" s="11">
        <f>'Second Set Result'!F23</f>
        <v>106</v>
      </c>
      <c r="F12" s="12">
        <f t="shared" si="0"/>
        <v>2.4079999999999999</v>
      </c>
      <c r="G12" s="12">
        <f t="shared" si="1"/>
        <v>1.7448870750823167</v>
      </c>
      <c r="H12" s="12">
        <f>SUM($F$2:F12) / (COUNT($G$2:G12) * $P$2 * $P$1 * $P$4)</f>
        <v>2.2650331164916331</v>
      </c>
      <c r="I12" s="10">
        <f t="shared" si="4"/>
        <v>8.8000000000000023E-2</v>
      </c>
      <c r="J12" s="10">
        <f>SUM($F$2:F12) / ($P$1 * $P$2)</f>
        <v>0.19932291425126372</v>
      </c>
      <c r="K12" s="11">
        <f t="shared" si="2"/>
        <v>255.24799999999999</v>
      </c>
      <c r="L12" s="11">
        <f>SUM($K$2:K12)</f>
        <v>3986.8670399999996</v>
      </c>
      <c r="M12" s="11">
        <f t="shared" si="3"/>
        <v>1668.2259594035218</v>
      </c>
    </row>
    <row r="13" spans="1:16" x14ac:dyDescent="0.25">
      <c r="A13" s="1">
        <f>'Second Set Result'!A43</f>
        <v>4</v>
      </c>
      <c r="B13" s="1">
        <f>'Second Set Result'!B43</f>
        <v>2</v>
      </c>
      <c r="C13" s="1">
        <f>'Second Set Result'!C43</f>
        <v>4</v>
      </c>
      <c r="D13" s="10">
        <f>'Second Set Result'!D43</f>
        <v>0.03</v>
      </c>
      <c r="E13" s="11">
        <f>'Second Set Result'!F43</f>
        <v>85.77</v>
      </c>
      <c r="F13" s="12">
        <f t="shared" si="0"/>
        <v>2.4</v>
      </c>
      <c r="G13" s="12">
        <f t="shared" si="1"/>
        <v>1.739090108055465</v>
      </c>
      <c r="H13" s="12">
        <f>SUM($F$2:F13) / (COUNT($G$2:G13) * $P$2 * $P$1 * $P$4)</f>
        <v>2.2212045324552858</v>
      </c>
      <c r="I13" s="10">
        <f t="shared" si="4"/>
        <v>9.600000000000003E-2</v>
      </c>
      <c r="J13" s="10">
        <f>SUM($F$2:F13) / ($P$1 * $P$2)</f>
        <v>0.21323563511570742</v>
      </c>
      <c r="K13" s="11">
        <f t="shared" si="2"/>
        <v>205.84799999999998</v>
      </c>
      <c r="L13" s="11">
        <f>SUM($K$2:K13)</f>
        <v>4192.71504</v>
      </c>
      <c r="M13" s="11">
        <f t="shared" si="3"/>
        <v>1819.8828648038423</v>
      </c>
    </row>
    <row r="14" spans="1:16" x14ac:dyDescent="0.25">
      <c r="A14" s="1">
        <f>'Second Set Result'!A24</f>
        <v>5</v>
      </c>
      <c r="B14" s="1">
        <f>'Second Set Result'!B24</f>
        <v>1</v>
      </c>
      <c r="C14" s="1">
        <f>'Second Set Result'!C24</f>
        <v>3</v>
      </c>
      <c r="D14" s="10">
        <f>'Second Set Result'!D24</f>
        <v>2.9900000000000003E-2</v>
      </c>
      <c r="E14" s="11">
        <f>'Second Set Result'!F24</f>
        <v>161.22</v>
      </c>
      <c r="F14" s="12">
        <f t="shared" si="0"/>
        <v>2.3920000000000003</v>
      </c>
      <c r="G14" s="12">
        <f t="shared" si="1"/>
        <v>1.7332931410286139</v>
      </c>
      <c r="H14" s="12">
        <f>SUM($F$2:F14) / (COUNT($G$2:G14) * $P$2 * $P$1 * $P$4)</f>
        <v>2.1836728869609261</v>
      </c>
      <c r="I14" s="10">
        <f t="shared" si="4"/>
        <v>0.10400000000000004</v>
      </c>
      <c r="J14" s="10">
        <f>SUM($F$2:F14) / ($P$1 * $P$2)</f>
        <v>0.22710198024393635</v>
      </c>
      <c r="K14" s="11">
        <f t="shared" si="2"/>
        <v>385.63824000000005</v>
      </c>
      <c r="L14" s="11">
        <f>SUM($K$2:K14)</f>
        <v>4578.3532800000003</v>
      </c>
      <c r="M14" s="11">
        <f t="shared" si="3"/>
        <v>1971.5397702041623</v>
      </c>
    </row>
    <row r="15" spans="1:16" x14ac:dyDescent="0.25">
      <c r="A15" s="1">
        <f>'Second Set Result'!A50</f>
        <v>4</v>
      </c>
      <c r="B15" s="1">
        <f>'Second Set Result'!B50</f>
        <v>1</v>
      </c>
      <c r="C15" s="1">
        <f>'Second Set Result'!C50</f>
        <v>2</v>
      </c>
      <c r="D15" s="10">
        <f>'Second Set Result'!D50</f>
        <v>2.8999999999999998E-2</v>
      </c>
      <c r="E15" s="11">
        <f>'Second Set Result'!F50</f>
        <v>187.68</v>
      </c>
      <c r="F15" s="12">
        <f t="shared" si="0"/>
        <v>2.3199999999999998</v>
      </c>
      <c r="G15" s="12">
        <f t="shared" si="1"/>
        <v>1.6811204377869495</v>
      </c>
      <c r="H15" s="12">
        <f>SUM($F$2:F15) / (COUNT($G$2:G15) * $P$2 * $P$1 * $P$4)</f>
        <v>2.1477762834484992</v>
      </c>
      <c r="I15" s="10">
        <f t="shared" si="4"/>
        <v>0.11200000000000004</v>
      </c>
      <c r="J15" s="10">
        <f>SUM($F$2:F15) / ($P$1 * $P$2)</f>
        <v>0.24055094374623195</v>
      </c>
      <c r="K15" s="11">
        <f t="shared" si="2"/>
        <v>435.41759999999999</v>
      </c>
      <c r="L15" s="11">
        <f>SUM($K$2:K15)</f>
        <v>5013.77088</v>
      </c>
      <c r="M15" s="11">
        <f t="shared" si="3"/>
        <v>2123.1966756044826</v>
      </c>
    </row>
    <row r="16" spans="1:16" x14ac:dyDescent="0.25">
      <c r="A16" s="1">
        <f>'Second Set Result'!A125</f>
        <v>1</v>
      </c>
      <c r="B16" s="1">
        <f>'Second Set Result'!B125</f>
        <v>1</v>
      </c>
      <c r="C16" s="1">
        <f>'Second Set Result'!C125</f>
        <v>2</v>
      </c>
      <c r="D16" s="10">
        <f>'Second Set Result'!D125</f>
        <v>2.8399999999999998E-2</v>
      </c>
      <c r="E16" s="11">
        <f>'Second Set Result'!F125</f>
        <v>100.02</v>
      </c>
      <c r="F16" s="12">
        <f t="shared" si="0"/>
        <v>2.2720000000000002</v>
      </c>
      <c r="G16" s="12">
        <f t="shared" si="1"/>
        <v>1.6463386356258405</v>
      </c>
      <c r="H16" s="12">
        <f>SUM($F$2:F16) / (COUNT($G$2:G16) * $P$2 * $P$1 * $P$4)</f>
        <v>2.114347106926989</v>
      </c>
      <c r="I16" s="10">
        <f t="shared" si="4"/>
        <v>0.12000000000000005</v>
      </c>
      <c r="J16" s="10">
        <f>SUM($F$2:F16) / ($P$1 * $P$2)</f>
        <v>0.25372165283123865</v>
      </c>
      <c r="K16" s="11">
        <f t="shared" si="2"/>
        <v>227.24544</v>
      </c>
      <c r="L16" s="11">
        <f>SUM($K$2:K16)</f>
        <v>5241.0163199999997</v>
      </c>
      <c r="M16" s="11">
        <f t="shared" si="3"/>
        <v>2274.8535810048024</v>
      </c>
    </row>
    <row r="17" spans="1:13" x14ac:dyDescent="0.25">
      <c r="A17" s="1">
        <f>'Second Set Result'!A49</f>
        <v>4</v>
      </c>
      <c r="B17" s="1">
        <f>'Second Set Result'!B49</f>
        <v>1</v>
      </c>
      <c r="C17" s="1">
        <f>'Second Set Result'!C49</f>
        <v>3</v>
      </c>
      <c r="D17" s="10">
        <f>'Second Set Result'!D49</f>
        <v>2.7900000000000001E-2</v>
      </c>
      <c r="E17" s="11">
        <f>'Second Set Result'!F49</f>
        <v>110.43</v>
      </c>
      <c r="F17" s="12">
        <f t="shared" si="0"/>
        <v>2.2320000000000002</v>
      </c>
      <c r="G17" s="12">
        <f t="shared" si="1"/>
        <v>1.6173538004915828</v>
      </c>
      <c r="H17" s="12">
        <f>SUM($F$2:F17) / (COUNT($G$2:G17) * $P$2 * $P$1 * $P$4)</f>
        <v>2.0832850252747761</v>
      </c>
      <c r="I17" s="10">
        <f t="shared" si="4"/>
        <v>0.12800000000000006</v>
      </c>
      <c r="J17" s="10">
        <f>SUM($F$2:F17) / ($P$1 * $P$2)</f>
        <v>0.26666048323517133</v>
      </c>
      <c r="K17" s="11">
        <f t="shared" si="2"/>
        <v>246.47976000000003</v>
      </c>
      <c r="L17" s="11">
        <f>SUM($K$2:K17)</f>
        <v>5487.4960799999999</v>
      </c>
      <c r="M17" s="11">
        <f t="shared" si="3"/>
        <v>2426.5104864051232</v>
      </c>
    </row>
    <row r="18" spans="1:13" x14ac:dyDescent="0.25">
      <c r="A18" s="1">
        <f>'Second Set Result'!A17</f>
        <v>5</v>
      </c>
      <c r="B18" s="1">
        <f>'Second Set Result'!B17</f>
        <v>2</v>
      </c>
      <c r="C18" s="1">
        <f>'Second Set Result'!C17</f>
        <v>5</v>
      </c>
      <c r="D18" s="10">
        <f>'Second Set Result'!D17</f>
        <v>2.75E-2</v>
      </c>
      <c r="E18" s="11">
        <f>'Second Set Result'!F17</f>
        <v>77.709999999999994</v>
      </c>
      <c r="F18" s="12">
        <f t="shared" si="0"/>
        <v>2.2000000000000002</v>
      </c>
      <c r="G18" s="12">
        <f t="shared" si="1"/>
        <v>1.5941659323841766</v>
      </c>
      <c r="H18" s="12">
        <f>SUM($F$2:F18) / (COUNT($G$2:G18) * $P$2 * $P$1 * $P$4)</f>
        <v>2.0545133139282701</v>
      </c>
      <c r="I18" s="10">
        <f t="shared" si="4"/>
        <v>0.13600000000000007</v>
      </c>
      <c r="J18" s="10">
        <f>SUM($F$2:F18) / ($P$1 * $P$2)</f>
        <v>0.27941381069424476</v>
      </c>
      <c r="K18" s="11">
        <f t="shared" si="2"/>
        <v>170.96199999999999</v>
      </c>
      <c r="L18" s="11">
        <f>SUM($K$2:K18)</f>
        <v>5658.4580800000003</v>
      </c>
      <c r="M18" s="11">
        <f t="shared" si="3"/>
        <v>2578.1673918054435</v>
      </c>
    </row>
    <row r="19" spans="1:13" x14ac:dyDescent="0.25">
      <c r="A19" s="1">
        <f>'Second Set Result'!A13</f>
        <v>5</v>
      </c>
      <c r="B19" s="1">
        <f>'Second Set Result'!B13</f>
        <v>3</v>
      </c>
      <c r="C19" s="1">
        <f>'Second Set Result'!C13</f>
        <v>4</v>
      </c>
      <c r="D19" s="10">
        <f>'Second Set Result'!D13</f>
        <v>2.7300000000000001E-2</v>
      </c>
      <c r="E19" s="11">
        <f>'Second Set Result'!F13</f>
        <v>144.05000000000001</v>
      </c>
      <c r="F19" s="12">
        <f t="shared" si="0"/>
        <v>2.1840000000000002</v>
      </c>
      <c r="G19" s="12">
        <f t="shared" si="1"/>
        <v>1.5825719983304734</v>
      </c>
      <c r="H19" s="12">
        <f>SUM($F$2:F19) / (COUNT($G$2:G19) * $P$2 * $P$1 * $P$4)</f>
        <v>2.0282943519506147</v>
      </c>
      <c r="I19" s="10">
        <f t="shared" si="4"/>
        <v>0.14400000000000007</v>
      </c>
      <c r="J19" s="10">
        <f>SUM($F$2:F19) / ($P$1 * $P$2)</f>
        <v>0.29207438668088853</v>
      </c>
      <c r="K19" s="11">
        <f t="shared" si="2"/>
        <v>314.60520000000002</v>
      </c>
      <c r="L19" s="11">
        <f>SUM($K$2:K19)</f>
        <v>5973.0632800000003</v>
      </c>
      <c r="M19" s="11">
        <f t="shared" si="3"/>
        <v>2729.8242972057637</v>
      </c>
    </row>
    <row r="20" spans="1:13" x14ac:dyDescent="0.25">
      <c r="A20" s="1">
        <f>'Second Set Result'!A72</f>
        <v>3</v>
      </c>
      <c r="B20" s="1">
        <f>'Second Set Result'!B72</f>
        <v>1</v>
      </c>
      <c r="C20" s="1">
        <f>'Second Set Result'!C72</f>
        <v>5</v>
      </c>
      <c r="D20" s="10">
        <f>'Second Set Result'!D72</f>
        <v>2.7000000000000003E-2</v>
      </c>
      <c r="E20" s="11">
        <f>'Second Set Result'!F72</f>
        <v>120.43</v>
      </c>
      <c r="F20" s="12">
        <f t="shared" si="0"/>
        <v>2.1600000000000006</v>
      </c>
      <c r="G20" s="12">
        <f t="shared" si="1"/>
        <v>1.5651810972499192</v>
      </c>
      <c r="H20" s="12">
        <f>SUM($F$2:F20) / (COUNT($G$2:G20) * $P$2 * $P$1 * $P$4)</f>
        <v>2.0039199701242625</v>
      </c>
      <c r="I20" s="10">
        <f t="shared" si="4"/>
        <v>0.15200000000000008</v>
      </c>
      <c r="J20" s="10">
        <f>SUM($F$2:F20) / ($P$1 * $P$2)</f>
        <v>0.30459583545888791</v>
      </c>
      <c r="K20" s="11">
        <f t="shared" si="2"/>
        <v>260.12880000000007</v>
      </c>
      <c r="L20" s="11">
        <f>SUM($K$2:K20)</f>
        <v>6233.1920800000007</v>
      </c>
      <c r="M20" s="11">
        <f t="shared" si="3"/>
        <v>2881.4812026060836</v>
      </c>
    </row>
    <row r="21" spans="1:13" x14ac:dyDescent="0.25">
      <c r="A21" s="1">
        <f>'Second Set Result'!A2</f>
        <v>5</v>
      </c>
      <c r="B21" s="1">
        <f>'Second Set Result'!B2</f>
        <v>5</v>
      </c>
      <c r="C21" s="1">
        <f>'Second Set Result'!C2</f>
        <v>5</v>
      </c>
      <c r="D21" s="10">
        <f>'Second Set Result'!D2</f>
        <v>2.7000000000000003E-2</v>
      </c>
      <c r="E21" s="11">
        <f>'Second Set Result'!F2</f>
        <v>122.19</v>
      </c>
      <c r="F21" s="12">
        <f t="shared" si="0"/>
        <v>2.1600000000000006</v>
      </c>
      <c r="G21" s="12">
        <f t="shared" si="1"/>
        <v>1.5651810972499192</v>
      </c>
      <c r="H21" s="12">
        <f>SUM($F$2:F21) / (COUNT($G$2:G21) * $P$2 * $P$1 * $P$4)</f>
        <v>1.9819830264805456</v>
      </c>
      <c r="I21" s="10">
        <f t="shared" si="4"/>
        <v>0.16000000000000009</v>
      </c>
      <c r="J21" s="10">
        <f>SUM($F$2:F21) / ($P$1 * $P$2)</f>
        <v>0.31711728423688729</v>
      </c>
      <c r="K21" s="11">
        <f t="shared" si="2"/>
        <v>263.93040000000008</v>
      </c>
      <c r="L21" s="11">
        <f>SUM($K$2:K21)</f>
        <v>6497.1224800000009</v>
      </c>
      <c r="M21" s="11">
        <f t="shared" si="3"/>
        <v>3033.1381080064043</v>
      </c>
    </row>
    <row r="22" spans="1:13" x14ac:dyDescent="0.25">
      <c r="A22" s="1">
        <f>'Second Set Result'!A122</f>
        <v>1</v>
      </c>
      <c r="B22" s="1">
        <f>'Second Set Result'!B122</f>
        <v>1</v>
      </c>
      <c r="C22" s="1">
        <f>'Second Set Result'!C122</f>
        <v>5</v>
      </c>
      <c r="D22" s="10">
        <f>'Second Set Result'!D122</f>
        <v>2.64E-2</v>
      </c>
      <c r="E22" s="11">
        <f>'Second Set Result'!F122</f>
        <v>70.34</v>
      </c>
      <c r="F22" s="12">
        <f t="shared" si="0"/>
        <v>2.1120000000000001</v>
      </c>
      <c r="G22" s="12">
        <f t="shared" si="1"/>
        <v>1.5303992950888095</v>
      </c>
      <c r="H22" s="12">
        <f>SUM($F$2:F22) / (COUNT($G$2:G22) * $P$2 * $P$1 * $P$4)</f>
        <v>1.9604790392714153</v>
      </c>
      <c r="I22" s="10">
        <f t="shared" si="4"/>
        <v>0.16800000000000009</v>
      </c>
      <c r="J22" s="10">
        <f>SUM($F$2:F22) / ($P$1 * $P$2)</f>
        <v>0.32936047859759776</v>
      </c>
      <c r="K22" s="11">
        <f t="shared" si="2"/>
        <v>148.55808000000002</v>
      </c>
      <c r="L22" s="11">
        <f>SUM($K$2:K22)</f>
        <v>6645.6805600000007</v>
      </c>
      <c r="M22" s="11">
        <f t="shared" si="3"/>
        <v>3184.7950134067241</v>
      </c>
    </row>
    <row r="23" spans="1:13" x14ac:dyDescent="0.25">
      <c r="A23" s="1">
        <f>'Second Set Result'!A45</f>
        <v>4</v>
      </c>
      <c r="B23" s="1">
        <f>'Second Set Result'!B45</f>
        <v>2</v>
      </c>
      <c r="C23" s="1">
        <f>'Second Set Result'!C45</f>
        <v>2</v>
      </c>
      <c r="D23" s="10">
        <f>'Second Set Result'!D45</f>
        <v>2.5499999999999998E-2</v>
      </c>
      <c r="E23" s="11">
        <f>'Second Set Result'!F45</f>
        <v>104.11</v>
      </c>
      <c r="F23" s="12">
        <f t="shared" si="0"/>
        <v>2.04</v>
      </c>
      <c r="G23" s="12">
        <f t="shared" si="1"/>
        <v>1.4782265918471453</v>
      </c>
      <c r="H23" s="12">
        <f>SUM($F$2:F23) / (COUNT($G$2:G23) * $P$2 * $P$1 * $P$4)</f>
        <v>1.938558473479403</v>
      </c>
      <c r="I23" s="10">
        <f t="shared" si="4"/>
        <v>0.1760000000000001</v>
      </c>
      <c r="J23" s="10">
        <f>SUM($F$2:F23) / ($P$1 * $P$2)</f>
        <v>0.34118629133237494</v>
      </c>
      <c r="K23" s="11">
        <f t="shared" si="2"/>
        <v>212.3844</v>
      </c>
      <c r="L23" s="11">
        <f>SUM($K$2:K23)</f>
        <v>6858.0649600000006</v>
      </c>
      <c r="M23" s="11">
        <f t="shared" si="3"/>
        <v>3336.4519188070444</v>
      </c>
    </row>
    <row r="24" spans="1:13" x14ac:dyDescent="0.25">
      <c r="A24" s="1">
        <f>'Second Set Result'!A92</f>
        <v>2</v>
      </c>
      <c r="B24" s="1">
        <f>'Second Set Result'!B92</f>
        <v>2</v>
      </c>
      <c r="C24" s="1">
        <f>'Second Set Result'!C92</f>
        <v>5</v>
      </c>
      <c r="D24" s="10">
        <f>'Second Set Result'!D92</f>
        <v>2.5000000000000001E-2</v>
      </c>
      <c r="E24" s="11">
        <f>'Second Set Result'!F92</f>
        <v>71.37</v>
      </c>
      <c r="F24" s="12">
        <f t="shared" si="0"/>
        <v>2</v>
      </c>
      <c r="G24" s="12">
        <f t="shared" si="1"/>
        <v>1.4492417567128877</v>
      </c>
      <c r="H24" s="12">
        <f>SUM($F$2:F24) / (COUNT($G$2:G24) * $P$2 * $P$1 * $P$4)</f>
        <v>1.9172838336199891</v>
      </c>
      <c r="I24" s="10">
        <f t="shared" si="4"/>
        <v>0.18400000000000011</v>
      </c>
      <c r="J24" s="10">
        <f>SUM($F$2:F24) / ($P$1 * $P$2)</f>
        <v>0.35278022538607801</v>
      </c>
      <c r="K24" s="11">
        <f t="shared" si="2"/>
        <v>142.74</v>
      </c>
      <c r="L24" s="11">
        <f>SUM($K$2:K24)</f>
        <v>7000.8049600000004</v>
      </c>
      <c r="M24" s="11">
        <f t="shared" si="3"/>
        <v>3488.1088242073647</v>
      </c>
    </row>
    <row r="25" spans="1:13" x14ac:dyDescent="0.25">
      <c r="A25" s="1">
        <f>'Second Set Result'!A12</f>
        <v>5</v>
      </c>
      <c r="B25" s="1">
        <f>'Second Set Result'!B12</f>
        <v>3</v>
      </c>
      <c r="C25" s="1">
        <f>'Second Set Result'!C12</f>
        <v>5</v>
      </c>
      <c r="D25" s="10">
        <f>'Second Set Result'!D12</f>
        <v>2.41E-2</v>
      </c>
      <c r="E25" s="11">
        <f>'Second Set Result'!F12</f>
        <v>117.12</v>
      </c>
      <c r="F25" s="12">
        <f t="shared" si="0"/>
        <v>1.9279999999999999</v>
      </c>
      <c r="G25" s="12">
        <f t="shared" si="1"/>
        <v>1.3970690534712236</v>
      </c>
      <c r="H25" s="12">
        <f>SUM($F$2:F25) / (COUNT($G$2:G25) * $P$2 * $P$1 * $P$4)</f>
        <v>1.8956082177804572</v>
      </c>
      <c r="I25" s="10">
        <f t="shared" si="4"/>
        <v>0.19200000000000012</v>
      </c>
      <c r="J25" s="10">
        <f>SUM($F$2:F25) / ($P$1 * $P$2)</f>
        <v>0.36395677781384778</v>
      </c>
      <c r="K25" s="11">
        <f t="shared" si="2"/>
        <v>225.80735999999999</v>
      </c>
      <c r="L25" s="11">
        <f>SUM($K$2:K25)</f>
        <v>7226.6123200000002</v>
      </c>
      <c r="M25" s="11">
        <f t="shared" si="3"/>
        <v>3639.7657296076854</v>
      </c>
    </row>
    <row r="26" spans="1:13" x14ac:dyDescent="0.25">
      <c r="A26" s="1">
        <f>'Second Set Result'!A51</f>
        <v>4</v>
      </c>
      <c r="B26" s="1">
        <f>'Second Set Result'!B51</f>
        <v>1</v>
      </c>
      <c r="C26" s="1">
        <f>'Second Set Result'!C51</f>
        <v>1</v>
      </c>
      <c r="D26" s="10">
        <f>'Second Set Result'!D51</f>
        <v>2.3799999999999998E-2</v>
      </c>
      <c r="E26" s="11">
        <f>'Second Set Result'!F51</f>
        <v>155.51</v>
      </c>
      <c r="F26" s="12">
        <f t="shared" si="0"/>
        <v>1.9039999999999999</v>
      </c>
      <c r="G26" s="12">
        <f t="shared" si="1"/>
        <v>1.3796781523906689</v>
      </c>
      <c r="H26" s="12">
        <f>SUM($F$2:F26) / (COUNT($G$2:G26) * $P$2 * $P$1 * $P$4)</f>
        <v>1.8749710151648651</v>
      </c>
      <c r="I26" s="10">
        <f t="shared" si="4"/>
        <v>0.20000000000000012</v>
      </c>
      <c r="J26" s="10">
        <f>SUM($F$2:F26) / ($P$1 * $P$2)</f>
        <v>0.37499420303297309</v>
      </c>
      <c r="K26" s="11">
        <f t="shared" si="2"/>
        <v>296.09103999999996</v>
      </c>
      <c r="L26" s="11">
        <f>SUM($K$2:K26)</f>
        <v>7522.7033600000004</v>
      </c>
      <c r="M26" s="11">
        <f t="shared" si="3"/>
        <v>3791.4226350080053</v>
      </c>
    </row>
    <row r="27" spans="1:13" x14ac:dyDescent="0.25">
      <c r="A27" s="1">
        <f>'Second Set Result'!A57</f>
        <v>3</v>
      </c>
      <c r="B27" s="1">
        <f>'Second Set Result'!B57</f>
        <v>4</v>
      </c>
      <c r="C27" s="1">
        <f>'Second Set Result'!C57</f>
        <v>5</v>
      </c>
      <c r="D27" s="10">
        <f>'Second Set Result'!D57</f>
        <v>2.3700000000000002E-2</v>
      </c>
      <c r="E27" s="11">
        <f>'Second Set Result'!F57</f>
        <v>82.63</v>
      </c>
      <c r="F27" s="12">
        <f t="shared" si="0"/>
        <v>1.8960000000000004</v>
      </c>
      <c r="G27" s="12">
        <f t="shared" si="1"/>
        <v>1.3738811853638178</v>
      </c>
      <c r="H27" s="12">
        <f>SUM($F$2:F27) / (COUNT($G$2:G27) * $P$2 * $P$1 * $P$4)</f>
        <v>1.8556983294032865</v>
      </c>
      <c r="I27" s="10">
        <f t="shared" si="4"/>
        <v>0.20800000000000013</v>
      </c>
      <c r="J27" s="10">
        <f>SUM($F$2:F27) / ($P$1 * $P$2)</f>
        <v>0.38598525251588367</v>
      </c>
      <c r="K27" s="11">
        <f t="shared" si="2"/>
        <v>156.66648000000001</v>
      </c>
      <c r="L27" s="11">
        <f>SUM($K$2:K27)</f>
        <v>7679.3698400000003</v>
      </c>
      <c r="M27" s="11">
        <f t="shared" si="3"/>
        <v>3943.0795404083256</v>
      </c>
    </row>
    <row r="28" spans="1:13" x14ac:dyDescent="0.25">
      <c r="A28" s="1">
        <f>'Second Set Result'!A25</f>
        <v>5</v>
      </c>
      <c r="B28" s="1">
        <f>'Second Set Result'!B25</f>
        <v>1</v>
      </c>
      <c r="C28" s="1">
        <f>'Second Set Result'!C25</f>
        <v>2</v>
      </c>
      <c r="D28" s="10">
        <f>'Second Set Result'!D25</f>
        <v>2.35E-2</v>
      </c>
      <c r="E28" s="11">
        <f>'Second Set Result'!F25</f>
        <v>142.86000000000001</v>
      </c>
      <c r="F28" s="12">
        <f t="shared" si="0"/>
        <v>1.8800000000000001</v>
      </c>
      <c r="G28" s="12">
        <f t="shared" si="1"/>
        <v>1.3622872513101145</v>
      </c>
      <c r="H28" s="12">
        <f>SUM($F$2:F28) / (COUNT($G$2:G28) * $P$2 * $P$1 * $P$4)</f>
        <v>1.8374238450294651</v>
      </c>
      <c r="I28" s="10">
        <f t="shared" si="4"/>
        <v>0.21600000000000014</v>
      </c>
      <c r="J28" s="10">
        <f>SUM($F$2:F28) / ($P$1 * $P$2)</f>
        <v>0.39688355052636454</v>
      </c>
      <c r="K28" s="11">
        <f t="shared" si="2"/>
        <v>268.57680000000005</v>
      </c>
      <c r="L28" s="11">
        <f>SUM($K$2:K28)</f>
        <v>7947.9466400000001</v>
      </c>
      <c r="M28" s="11">
        <f t="shared" si="3"/>
        <v>4094.7364458086454</v>
      </c>
    </row>
    <row r="29" spans="1:13" x14ac:dyDescent="0.25">
      <c r="A29" s="1">
        <f>'Second Set Result'!A39</f>
        <v>4</v>
      </c>
      <c r="B29" s="1">
        <f>'Second Set Result'!B39</f>
        <v>3</v>
      </c>
      <c r="C29" s="1">
        <f>'Second Set Result'!C39</f>
        <v>3</v>
      </c>
      <c r="D29" s="10">
        <f>'Second Set Result'!D39</f>
        <v>2.35E-2</v>
      </c>
      <c r="E29" s="11">
        <f>'Second Set Result'!F39</f>
        <v>106.04</v>
      </c>
      <c r="F29" s="12">
        <f t="shared" si="0"/>
        <v>1.8800000000000001</v>
      </c>
      <c r="G29" s="12">
        <f t="shared" si="1"/>
        <v>1.3622872513101145</v>
      </c>
      <c r="H29" s="12">
        <f>SUM($F$2:F29) / (COUNT($G$2:G29) * $P$2 * $P$1 * $P$4)</f>
        <v>1.8204546809680597</v>
      </c>
      <c r="I29" s="10">
        <f t="shared" si="4"/>
        <v>0.22400000000000014</v>
      </c>
      <c r="J29" s="10">
        <f>SUM($F$2:F29) / ($P$1 * $P$2)</f>
        <v>0.40778184853684546</v>
      </c>
      <c r="K29" s="11">
        <f t="shared" si="2"/>
        <v>199.35520000000002</v>
      </c>
      <c r="L29" s="11">
        <f>SUM($K$2:K29)</f>
        <v>8147.3018400000001</v>
      </c>
      <c r="M29" s="11">
        <f t="shared" si="3"/>
        <v>4246.3933512089652</v>
      </c>
    </row>
    <row r="30" spans="1:13" x14ac:dyDescent="0.25">
      <c r="A30" s="1">
        <f>'Second Set Result'!A28</f>
        <v>4</v>
      </c>
      <c r="B30" s="1">
        <f>'Second Set Result'!B28</f>
        <v>5</v>
      </c>
      <c r="C30" s="1">
        <f>'Second Set Result'!C28</f>
        <v>4</v>
      </c>
      <c r="D30" s="10">
        <f>'Second Set Result'!D28</f>
        <v>2.35E-2</v>
      </c>
      <c r="E30" s="11">
        <f>'Second Set Result'!F28</f>
        <v>114.96</v>
      </c>
      <c r="F30" s="12">
        <f t="shared" si="0"/>
        <v>1.8800000000000001</v>
      </c>
      <c r="G30" s="12">
        <f t="shared" si="1"/>
        <v>1.3622872513101145</v>
      </c>
      <c r="H30" s="12">
        <f>SUM($F$2:F30) / (COUNT($G$2:G30) * $P$2 * $P$1 * $P$4)</f>
        <v>1.8046558040833032</v>
      </c>
      <c r="I30" s="10">
        <f t="shared" si="4"/>
        <v>0.23200000000000015</v>
      </c>
      <c r="J30" s="10">
        <f>SUM($F$2:F30) / ($P$1 * $P$2)</f>
        <v>0.41868014654732633</v>
      </c>
      <c r="K30" s="11">
        <f t="shared" si="2"/>
        <v>216.12479999999999</v>
      </c>
      <c r="L30" s="11">
        <f>SUM($K$2:K30)</f>
        <v>8363.4266399999997</v>
      </c>
      <c r="M30" s="11">
        <f t="shared" si="3"/>
        <v>4398.0502566092855</v>
      </c>
    </row>
    <row r="31" spans="1:13" x14ac:dyDescent="0.25">
      <c r="A31" s="1">
        <f>'Second Set Result'!A38</f>
        <v>4</v>
      </c>
      <c r="B31" s="1">
        <f>'Second Set Result'!B38</f>
        <v>3</v>
      </c>
      <c r="C31" s="1">
        <f>'Second Set Result'!C38</f>
        <v>4</v>
      </c>
      <c r="D31" s="10">
        <f>'Second Set Result'!D38</f>
        <v>2.29E-2</v>
      </c>
      <c r="E31" s="11">
        <f>'Second Set Result'!F38</f>
        <v>122.62</v>
      </c>
      <c r="F31" s="12">
        <f t="shared" si="0"/>
        <v>1.8320000000000001</v>
      </c>
      <c r="G31" s="12">
        <f t="shared" si="1"/>
        <v>1.3275054491490053</v>
      </c>
      <c r="H31" s="12">
        <f>SUM($F$2:F31) / (COUNT($G$2:G31) * $P$2 * $P$1 * $P$4)</f>
        <v>1.7887507922521597</v>
      </c>
      <c r="I31" s="10">
        <f t="shared" si="4"/>
        <v>0.24000000000000016</v>
      </c>
      <c r="J31" s="10">
        <f>SUM($F$2:F31) / ($P$1 * $P$2)</f>
        <v>0.42930019014051835</v>
      </c>
      <c r="K31" s="11">
        <f t="shared" si="2"/>
        <v>224.63984000000002</v>
      </c>
      <c r="L31" s="11">
        <f>SUM($K$2:K31)</f>
        <v>8588.0664799999995</v>
      </c>
      <c r="M31" s="11">
        <f t="shared" si="3"/>
        <v>4549.7071620096058</v>
      </c>
    </row>
    <row r="32" spans="1:13" x14ac:dyDescent="0.25">
      <c r="A32" s="1">
        <f>'Second Set Result'!A44</f>
        <v>4</v>
      </c>
      <c r="B32" s="1">
        <f>'Second Set Result'!B44</f>
        <v>2</v>
      </c>
      <c r="C32" s="1">
        <f>'Second Set Result'!C44</f>
        <v>3</v>
      </c>
      <c r="D32" s="10">
        <f>'Second Set Result'!D44</f>
        <v>2.2799999999999997E-2</v>
      </c>
      <c r="E32" s="11">
        <f>'Second Set Result'!F44</f>
        <v>125.73</v>
      </c>
      <c r="F32" s="12">
        <f t="shared" si="0"/>
        <v>1.8239999999999998</v>
      </c>
      <c r="G32" s="12">
        <f t="shared" si="1"/>
        <v>1.3217084821221534</v>
      </c>
      <c r="H32" s="12">
        <f>SUM($F$2:F32) / (COUNT($G$2:G32) * $P$2 * $P$1 * $P$4)</f>
        <v>1.773684911280224</v>
      </c>
      <c r="I32" s="10">
        <f t="shared" si="4"/>
        <v>0.24800000000000016</v>
      </c>
      <c r="J32" s="10">
        <f>SUM($F$2:F32) / ($P$1 * $P$2)</f>
        <v>0.43987385799749557</v>
      </c>
      <c r="K32" s="11">
        <f t="shared" si="2"/>
        <v>229.33151999999998</v>
      </c>
      <c r="L32" s="11">
        <f>SUM($K$2:K32)</f>
        <v>8817.3979999999992</v>
      </c>
      <c r="M32" s="11">
        <f t="shared" si="3"/>
        <v>4701.3640674099279</v>
      </c>
    </row>
    <row r="33" spans="1:13" x14ac:dyDescent="0.25">
      <c r="A33" s="1">
        <f>'Second Set Result'!A107</f>
        <v>1</v>
      </c>
      <c r="B33" s="1">
        <f>'Second Set Result'!B107</f>
        <v>4</v>
      </c>
      <c r="C33" s="1">
        <f>'Second Set Result'!C107</f>
        <v>5</v>
      </c>
      <c r="D33" s="10">
        <f>'Second Set Result'!D107</f>
        <v>2.2700000000000001E-2</v>
      </c>
      <c r="E33" s="11">
        <f>'Second Set Result'!F107</f>
        <v>86.62</v>
      </c>
      <c r="F33" s="12">
        <f t="shared" si="0"/>
        <v>1.8160000000000003</v>
      </c>
      <c r="G33" s="12">
        <f t="shared" si="1"/>
        <v>1.3159115150953022</v>
      </c>
      <c r="H33" s="12">
        <f>SUM($F$2:F33) / (COUNT($G$2:G33) * $P$2 * $P$1 * $P$4)</f>
        <v>1.7593794926494453</v>
      </c>
      <c r="I33" s="10">
        <f t="shared" si="4"/>
        <v>0.25600000000000017</v>
      </c>
      <c r="J33" s="10">
        <f>SUM($F$2:F33) / ($P$1 * $P$2)</f>
        <v>0.45040115011825799</v>
      </c>
      <c r="K33" s="11">
        <f t="shared" si="2"/>
        <v>157.30192000000002</v>
      </c>
      <c r="L33" s="11">
        <f>SUM($K$2:K33)</f>
        <v>8974.6999199999991</v>
      </c>
      <c r="M33" s="11">
        <f t="shared" si="3"/>
        <v>4853.0209728102473</v>
      </c>
    </row>
    <row r="34" spans="1:13" x14ac:dyDescent="0.25">
      <c r="A34" s="1">
        <f>'Second Set Result'!A67</f>
        <v>3</v>
      </c>
      <c r="B34" s="1">
        <f>'Second Set Result'!B67</f>
        <v>2</v>
      </c>
      <c r="C34" s="1">
        <f>'Second Set Result'!C67</f>
        <v>5</v>
      </c>
      <c r="D34" s="10">
        <f>'Second Set Result'!D67</f>
        <v>2.2099999999999998E-2</v>
      </c>
      <c r="E34" s="11">
        <f>'Second Set Result'!F67</f>
        <v>117.42</v>
      </c>
      <c r="F34" s="12">
        <f t="shared" ref="F34:F65" si="5">D34 * $P$1 * $P$4</f>
        <v>1.7679999999999998</v>
      </c>
      <c r="G34" s="12">
        <f t="shared" ref="G34:G65" si="6">F34 / ($P$2 * $P$1 * $P$4)</f>
        <v>1.2811297129341925</v>
      </c>
      <c r="H34" s="12">
        <f>SUM($F$2:F34) / (COUNT($G$2:G34) * $P$2 * $P$1 * $P$4)</f>
        <v>1.7448870750823164</v>
      </c>
      <c r="I34" s="10">
        <f t="shared" si="4"/>
        <v>0.26400000000000018</v>
      </c>
      <c r="J34" s="10">
        <f>SUM($F$2:F34) / ($P$1 * $P$2)</f>
        <v>0.4606501878217315</v>
      </c>
      <c r="K34" s="11">
        <f t="shared" ref="K34:K65" si="7">F34 * E34</f>
        <v>207.59855999999999</v>
      </c>
      <c r="L34" s="11">
        <f>SUM($K$2:K34)</f>
        <v>9182.2984799999995</v>
      </c>
      <c r="M34" s="11">
        <f t="shared" ref="M34:M65" si="8">I34 * $P$1 * $P$2  * $P$3</f>
        <v>5004.6778782105675</v>
      </c>
    </row>
    <row r="35" spans="1:13" x14ac:dyDescent="0.25">
      <c r="A35" s="1">
        <f>'Second Set Result'!A35</f>
        <v>4</v>
      </c>
      <c r="B35" s="1">
        <f>'Second Set Result'!B35</f>
        <v>4</v>
      </c>
      <c r="C35" s="1">
        <f>'Second Set Result'!C35</f>
        <v>2</v>
      </c>
      <c r="D35" s="10">
        <f>'Second Set Result'!D35</f>
        <v>2.18E-2</v>
      </c>
      <c r="E35" s="11">
        <f>'Second Set Result'!F35</f>
        <v>130.66999999999999</v>
      </c>
      <c r="F35" s="12">
        <f t="shared" si="5"/>
        <v>1.744</v>
      </c>
      <c r="G35" s="12">
        <f t="shared" si="6"/>
        <v>1.2637388118536381</v>
      </c>
      <c r="H35" s="12">
        <f>SUM($F$2:F35) / (COUNT($G$2:G35) * $P$2 * $P$1 * $P$4)</f>
        <v>1.7307356555755906</v>
      </c>
      <c r="I35" s="10">
        <f t="shared" si="4"/>
        <v>0.27200000000000019</v>
      </c>
      <c r="J35" s="10">
        <f>SUM($F$2:F35) / ($P$1 * $P$2)</f>
        <v>0.47076009831656063</v>
      </c>
      <c r="K35" s="11">
        <f t="shared" si="7"/>
        <v>227.88847999999999</v>
      </c>
      <c r="L35" s="11">
        <f>SUM($K$2:K35)</f>
        <v>9410.1869599999991</v>
      </c>
      <c r="M35" s="11">
        <f t="shared" si="8"/>
        <v>5156.3347836108878</v>
      </c>
    </row>
    <row r="36" spans="1:13" x14ac:dyDescent="0.25">
      <c r="A36" s="1">
        <f>'Second Set Result'!A62</f>
        <v>3</v>
      </c>
      <c r="B36" s="1">
        <f>'Second Set Result'!B62</f>
        <v>3</v>
      </c>
      <c r="C36" s="1">
        <f>'Second Set Result'!C62</f>
        <v>5</v>
      </c>
      <c r="D36" s="10">
        <f>'Second Set Result'!D62</f>
        <v>2.1700000000000001E-2</v>
      </c>
      <c r="E36" s="11">
        <f>'Second Set Result'!F62</f>
        <v>118.46</v>
      </c>
      <c r="F36" s="12">
        <f t="shared" si="5"/>
        <v>1.736</v>
      </c>
      <c r="G36" s="12">
        <f t="shared" si="6"/>
        <v>1.2579418448267865</v>
      </c>
      <c r="H36" s="12">
        <f>SUM($F$2:F36) / (COUNT($G$2:G36) * $P$2 * $P$1 * $P$4)</f>
        <v>1.7172272609827675</v>
      </c>
      <c r="I36" s="10">
        <f t="shared" si="4"/>
        <v>0.28000000000000019</v>
      </c>
      <c r="J36" s="10">
        <f>SUM($F$2:F36) / ($P$1 * $P$2)</f>
        <v>0.48082363307517495</v>
      </c>
      <c r="K36" s="11">
        <f t="shared" si="7"/>
        <v>205.64655999999999</v>
      </c>
      <c r="L36" s="11">
        <f>SUM($K$2:K36)</f>
        <v>9615.8335199999983</v>
      </c>
      <c r="M36" s="11">
        <f t="shared" si="8"/>
        <v>5307.9916890112081</v>
      </c>
    </row>
    <row r="37" spans="1:13" x14ac:dyDescent="0.25">
      <c r="A37" s="1">
        <f>'Second Set Result'!A5</f>
        <v>5</v>
      </c>
      <c r="B37" s="1">
        <f>'Second Set Result'!B5</f>
        <v>5</v>
      </c>
      <c r="C37" s="1">
        <f>'Second Set Result'!C5</f>
        <v>2</v>
      </c>
      <c r="D37" s="10">
        <f>'Second Set Result'!D5</f>
        <v>2.12E-2</v>
      </c>
      <c r="E37" s="11">
        <f>'Second Set Result'!F5</f>
        <v>110.18</v>
      </c>
      <c r="F37" s="12">
        <f t="shared" si="5"/>
        <v>1.696</v>
      </c>
      <c r="G37" s="12">
        <f t="shared" si="6"/>
        <v>1.2289570096925286</v>
      </c>
      <c r="H37" s="12">
        <f>SUM($F$2:F37) / (COUNT($G$2:G37) * $P$2 * $P$1 * $P$4)</f>
        <v>1.7036641984469274</v>
      </c>
      <c r="I37" s="10">
        <f t="shared" si="4"/>
        <v>0.2880000000000002</v>
      </c>
      <c r="J37" s="10">
        <f>SUM($F$2:F37) / ($P$1 * $P$2)</f>
        <v>0.49065528915271517</v>
      </c>
      <c r="K37" s="11">
        <f t="shared" si="7"/>
        <v>186.86528000000001</v>
      </c>
      <c r="L37" s="11">
        <f>SUM($K$2:K37)</f>
        <v>9802.6987999999983</v>
      </c>
      <c r="M37" s="11">
        <f t="shared" si="8"/>
        <v>5459.6485944115275</v>
      </c>
    </row>
    <row r="38" spans="1:13" x14ac:dyDescent="0.25">
      <c r="A38" s="1">
        <f>'Second Set Result'!A75</f>
        <v>3</v>
      </c>
      <c r="B38" s="1">
        <f>'Second Set Result'!B75</f>
        <v>1</v>
      </c>
      <c r="C38" s="1">
        <f>'Second Set Result'!C75</f>
        <v>2</v>
      </c>
      <c r="D38" s="10">
        <f>'Second Set Result'!D75</f>
        <v>2.1099999999999997E-2</v>
      </c>
      <c r="E38" s="11">
        <f>'Second Set Result'!F75</f>
        <v>114.97</v>
      </c>
      <c r="F38" s="12">
        <f t="shared" si="5"/>
        <v>1.6879999999999997</v>
      </c>
      <c r="G38" s="12">
        <f t="shared" si="6"/>
        <v>1.223160042665677</v>
      </c>
      <c r="H38" s="12">
        <f>SUM($F$2:F38) / (COUNT($G$2:G38) * $P$2 * $P$1 * $P$4)</f>
        <v>1.6906775996420289</v>
      </c>
      <c r="I38" s="10">
        <f t="shared" si="4"/>
        <v>0.29600000000000021</v>
      </c>
      <c r="J38" s="10">
        <f>SUM($F$2:F38) / ($P$1 * $P$2)</f>
        <v>0.50044056949404059</v>
      </c>
      <c r="K38" s="11">
        <f t="shared" si="7"/>
        <v>194.06935999999996</v>
      </c>
      <c r="L38" s="11">
        <f>SUM($K$2:K38)</f>
        <v>9996.7681599999978</v>
      </c>
      <c r="M38" s="11">
        <f t="shared" si="8"/>
        <v>5611.3054998118487</v>
      </c>
    </row>
    <row r="39" spans="1:13" x14ac:dyDescent="0.25">
      <c r="A39" s="1">
        <f>'Second Set Result'!A34</f>
        <v>4</v>
      </c>
      <c r="B39" s="1">
        <f>'Second Set Result'!B34</f>
        <v>4</v>
      </c>
      <c r="C39" s="1">
        <f>'Second Set Result'!C34</f>
        <v>3</v>
      </c>
      <c r="D39" s="10">
        <f>'Second Set Result'!D34</f>
        <v>2.0899999999999998E-2</v>
      </c>
      <c r="E39" s="11">
        <f>'Second Set Result'!F34</f>
        <v>139.79</v>
      </c>
      <c r="F39" s="12">
        <f t="shared" si="5"/>
        <v>1.6719999999999997</v>
      </c>
      <c r="G39" s="12">
        <f t="shared" si="6"/>
        <v>1.2115661086119738</v>
      </c>
      <c r="H39" s="12">
        <f>SUM($F$2:F39) / (COUNT($G$2:G39) * $P$2 * $P$1 * $P$4)</f>
        <v>1.678069402509659</v>
      </c>
      <c r="I39" s="10">
        <f t="shared" si="4"/>
        <v>0.30400000000000021</v>
      </c>
      <c r="J39" s="10">
        <f>SUM($F$2:F39) / ($P$1 * $P$2)</f>
        <v>0.51013309836293641</v>
      </c>
      <c r="K39" s="11">
        <f t="shared" si="7"/>
        <v>233.72887999999995</v>
      </c>
      <c r="L39" s="11">
        <f>SUM($K$2:K39)</f>
        <v>10230.497039999998</v>
      </c>
      <c r="M39" s="11">
        <f t="shared" si="8"/>
        <v>5762.962405212169</v>
      </c>
    </row>
    <row r="40" spans="1:13" x14ac:dyDescent="0.25">
      <c r="A40" s="1">
        <f>'Second Set Result'!A40</f>
        <v>4</v>
      </c>
      <c r="B40" s="1">
        <f>'Second Set Result'!B40</f>
        <v>3</v>
      </c>
      <c r="C40" s="1">
        <f>'Second Set Result'!C40</f>
        <v>2</v>
      </c>
      <c r="D40" s="10">
        <f>'Second Set Result'!D40</f>
        <v>2.06E-2</v>
      </c>
      <c r="E40" s="11">
        <f>'Second Set Result'!F40</f>
        <v>127.6</v>
      </c>
      <c r="F40" s="12">
        <f t="shared" si="5"/>
        <v>1.6480000000000001</v>
      </c>
      <c r="G40" s="12">
        <f t="shared" si="6"/>
        <v>1.1941752075314196</v>
      </c>
      <c r="H40" s="12">
        <f>SUM($F$2:F40) / (COUNT($G$2:G40) * $P$2 * $P$1 * $P$4)</f>
        <v>1.6656618590486785</v>
      </c>
      <c r="I40" s="10">
        <f t="shared" si="4"/>
        <v>0.31200000000000022</v>
      </c>
      <c r="J40" s="10">
        <f>SUM($F$2:F40) / ($P$1 * $P$2)</f>
        <v>0.51968650002318773</v>
      </c>
      <c r="K40" s="11">
        <f t="shared" si="7"/>
        <v>210.28480000000002</v>
      </c>
      <c r="L40" s="11">
        <f>SUM($K$2:K40)</f>
        <v>10440.781839999998</v>
      </c>
      <c r="M40" s="11">
        <f t="shared" si="8"/>
        <v>5914.6193106124892</v>
      </c>
    </row>
    <row r="41" spans="1:13" x14ac:dyDescent="0.25">
      <c r="A41" s="1">
        <f>'Second Set Result'!A33</f>
        <v>4</v>
      </c>
      <c r="B41" s="1">
        <f>'Second Set Result'!B33</f>
        <v>4</v>
      </c>
      <c r="C41" s="1">
        <f>'Second Set Result'!C33</f>
        <v>4</v>
      </c>
      <c r="D41" s="10">
        <f>'Second Set Result'!D33</f>
        <v>2.0499999999999997E-2</v>
      </c>
      <c r="E41" s="11">
        <f>'Second Set Result'!F33</f>
        <v>110.84</v>
      </c>
      <c r="F41" s="12">
        <f t="shared" si="5"/>
        <v>1.64</v>
      </c>
      <c r="G41" s="12">
        <f t="shared" si="6"/>
        <v>1.1883782405045678</v>
      </c>
      <c r="H41" s="12">
        <f>SUM($F$2:F41) / (COUNT($G$2:G41) * $P$2 * $P$1 * $P$4)</f>
        <v>1.6537297685850758</v>
      </c>
      <c r="I41" s="10">
        <f t="shared" si="4"/>
        <v>0.32000000000000023</v>
      </c>
      <c r="J41" s="10">
        <f>SUM($F$2:F41) / ($P$1 * $P$2)</f>
        <v>0.52919352594722424</v>
      </c>
      <c r="K41" s="11">
        <f t="shared" si="7"/>
        <v>181.77760000000001</v>
      </c>
      <c r="L41" s="11">
        <f>SUM($K$2:K41)</f>
        <v>10622.559439999997</v>
      </c>
      <c r="M41" s="11">
        <f t="shared" si="8"/>
        <v>6066.2762160128095</v>
      </c>
    </row>
    <row r="42" spans="1:13" x14ac:dyDescent="0.25">
      <c r="A42" s="1">
        <f>'Second Set Result'!A76</f>
        <v>3</v>
      </c>
      <c r="B42" s="1">
        <f>'Second Set Result'!B76</f>
        <v>1</v>
      </c>
      <c r="C42" s="1">
        <f>'Second Set Result'!C76</f>
        <v>1</v>
      </c>
      <c r="D42" s="10">
        <f>'Second Set Result'!D76</f>
        <v>2.0400000000000001E-2</v>
      </c>
      <c r="E42" s="11">
        <f>'Second Set Result'!F76</f>
        <v>132.47999999999999</v>
      </c>
      <c r="F42" s="12">
        <f t="shared" si="5"/>
        <v>1.6320000000000003</v>
      </c>
      <c r="G42" s="12">
        <f t="shared" si="6"/>
        <v>1.1825812734777166</v>
      </c>
      <c r="H42" s="12">
        <f>SUM($F$2:F42) / (COUNT($G$2:G42) * $P$2 * $P$1 * $P$4)</f>
        <v>1.6422383418751403</v>
      </c>
      <c r="I42" s="10">
        <f t="shared" si="4"/>
        <v>0.32800000000000024</v>
      </c>
      <c r="J42" s="10">
        <f>SUM($F$2:F42) / ($P$1 * $P$2)</f>
        <v>0.53865417613504596</v>
      </c>
      <c r="K42" s="11">
        <f t="shared" si="7"/>
        <v>216.20736000000002</v>
      </c>
      <c r="L42" s="11">
        <f>SUM($K$2:K42)</f>
        <v>10838.766799999998</v>
      </c>
      <c r="M42" s="11">
        <f t="shared" si="8"/>
        <v>6217.9331214131289</v>
      </c>
    </row>
    <row r="43" spans="1:13" x14ac:dyDescent="0.25">
      <c r="A43" s="1">
        <f>'Second Set Result'!A73</f>
        <v>3</v>
      </c>
      <c r="B43" s="1">
        <f>'Second Set Result'!B73</f>
        <v>1</v>
      </c>
      <c r="C43" s="1">
        <f>'Second Set Result'!C73</f>
        <v>4</v>
      </c>
      <c r="D43" s="10">
        <f>'Second Set Result'!D73</f>
        <v>2.0199999999999999E-2</v>
      </c>
      <c r="E43" s="11">
        <f>'Second Set Result'!F73</f>
        <v>145.34</v>
      </c>
      <c r="F43" s="12">
        <f t="shared" si="5"/>
        <v>1.6160000000000001</v>
      </c>
      <c r="G43" s="12">
        <f t="shared" si="6"/>
        <v>1.1709873394240133</v>
      </c>
      <c r="H43" s="12">
        <f>SUM($F$2:F43) / (COUNT($G$2:G43) * $P$2 * $P$1 * $P$4)</f>
        <v>1.6310180799120182</v>
      </c>
      <c r="I43" s="10">
        <f t="shared" si="4"/>
        <v>0.33600000000000024</v>
      </c>
      <c r="J43" s="10">
        <f>SUM($F$2:F43) / ($P$1 * $P$2)</f>
        <v>0.54802207485043808</v>
      </c>
      <c r="K43" s="11">
        <f t="shared" si="7"/>
        <v>234.86944000000003</v>
      </c>
      <c r="L43" s="11">
        <f>SUM($K$2:K43)</f>
        <v>11073.636239999998</v>
      </c>
      <c r="M43" s="11">
        <f t="shared" si="8"/>
        <v>6369.5900268134492</v>
      </c>
    </row>
    <row r="44" spans="1:13" x14ac:dyDescent="0.25">
      <c r="A44" s="1">
        <f>'Second Set Result'!A10</f>
        <v>5</v>
      </c>
      <c r="B44" s="1">
        <f>'Second Set Result'!B10</f>
        <v>4</v>
      </c>
      <c r="C44" s="1">
        <f>'Second Set Result'!C10</f>
        <v>2</v>
      </c>
      <c r="D44" s="10">
        <f>'Second Set Result'!D10</f>
        <v>2.0099999999999996E-2</v>
      </c>
      <c r="E44" s="11">
        <f>'Second Set Result'!F10</f>
        <v>136.6</v>
      </c>
      <c r="F44" s="12">
        <f t="shared" si="5"/>
        <v>1.6079999999999999</v>
      </c>
      <c r="G44" s="12">
        <f t="shared" si="6"/>
        <v>1.1651903723971615</v>
      </c>
      <c r="H44" s="12">
        <f>SUM($F$2:F44) / (COUNT($G$2:G44) * $P$2 * $P$1 * $P$4)</f>
        <v>1.6201848774116729</v>
      </c>
      <c r="I44" s="10">
        <f t="shared" si="4"/>
        <v>0.34400000000000025</v>
      </c>
      <c r="J44" s="10">
        <f>SUM($F$2:F44) / ($P$1 * $P$2)</f>
        <v>0.5573435978296154</v>
      </c>
      <c r="K44" s="11">
        <f t="shared" si="7"/>
        <v>219.65279999999998</v>
      </c>
      <c r="L44" s="11">
        <f>SUM($K$2:K44)</f>
        <v>11293.289039999998</v>
      </c>
      <c r="M44" s="11">
        <f t="shared" si="8"/>
        <v>6521.2469322137695</v>
      </c>
    </row>
    <row r="45" spans="1:13" x14ac:dyDescent="0.25">
      <c r="A45" s="1">
        <f>'Second Set Result'!A16</f>
        <v>5</v>
      </c>
      <c r="B45" s="1">
        <f>'Second Set Result'!B16</f>
        <v>3</v>
      </c>
      <c r="C45" s="1">
        <f>'Second Set Result'!C16</f>
        <v>1</v>
      </c>
      <c r="D45" s="10">
        <f>'Second Set Result'!D16</f>
        <v>1.9799999999999998E-2</v>
      </c>
      <c r="E45" s="11">
        <f>'Second Set Result'!F16</f>
        <v>144.08000000000001</v>
      </c>
      <c r="F45" s="12">
        <f t="shared" si="5"/>
        <v>1.5839999999999999</v>
      </c>
      <c r="G45" s="12">
        <f t="shared" si="6"/>
        <v>1.1477994713166069</v>
      </c>
      <c r="H45" s="12">
        <f>SUM($F$2:F45) / (COUNT($G$2:G45) * $P$2 * $P$1 * $P$4)</f>
        <v>1.6094488454549669</v>
      </c>
      <c r="I45" s="10">
        <f t="shared" si="4"/>
        <v>0.35200000000000026</v>
      </c>
      <c r="J45" s="10">
        <f>SUM($F$2:F45) / ($P$1 * $P$2)</f>
        <v>0.56652599360014833</v>
      </c>
      <c r="K45" s="11">
        <f t="shared" si="7"/>
        <v>228.22272000000001</v>
      </c>
      <c r="L45" s="11">
        <f>SUM($K$2:K45)</f>
        <v>11521.511759999998</v>
      </c>
      <c r="M45" s="11">
        <f t="shared" si="8"/>
        <v>6672.9038376140907</v>
      </c>
    </row>
    <row r="46" spans="1:13" x14ac:dyDescent="0.25">
      <c r="A46" s="1">
        <f>'Second Set Result'!A52</f>
        <v>3</v>
      </c>
      <c r="B46" s="1">
        <f>'Second Set Result'!B52</f>
        <v>5</v>
      </c>
      <c r="C46" s="1">
        <f>'Second Set Result'!C52</f>
        <v>5</v>
      </c>
      <c r="D46" s="10">
        <f>'Second Set Result'!D52</f>
        <v>1.9799999999999998E-2</v>
      </c>
      <c r="E46" s="11">
        <f>'Second Set Result'!F52</f>
        <v>103.58</v>
      </c>
      <c r="F46" s="12">
        <f t="shared" si="5"/>
        <v>1.5839999999999999</v>
      </c>
      <c r="G46" s="12">
        <f t="shared" si="6"/>
        <v>1.1477994713166069</v>
      </c>
      <c r="H46" s="12">
        <f>SUM($F$2:F46) / (COUNT($G$2:G46) * $P$2 * $P$1 * $P$4)</f>
        <v>1.5991899704741144</v>
      </c>
      <c r="I46" s="10">
        <f t="shared" si="4"/>
        <v>0.36000000000000026</v>
      </c>
      <c r="J46" s="10">
        <f>SUM($F$2:F46) / ($P$1 * $P$2)</f>
        <v>0.57570838937068114</v>
      </c>
      <c r="K46" s="11">
        <f t="shared" si="7"/>
        <v>164.07071999999999</v>
      </c>
      <c r="L46" s="11">
        <f>SUM($K$2:K46)</f>
        <v>11685.582479999997</v>
      </c>
      <c r="M46" s="11">
        <f t="shared" si="8"/>
        <v>6824.56074301441</v>
      </c>
    </row>
    <row r="47" spans="1:13" x14ac:dyDescent="0.25">
      <c r="A47" s="1">
        <f>'Second Set Result'!A14</f>
        <v>5</v>
      </c>
      <c r="B47" s="1">
        <f>'Second Set Result'!B14</f>
        <v>3</v>
      </c>
      <c r="C47" s="1">
        <f>'Second Set Result'!C14</f>
        <v>3</v>
      </c>
      <c r="D47" s="10">
        <f>'Second Set Result'!D14</f>
        <v>1.89E-2</v>
      </c>
      <c r="E47" s="11">
        <f>'Second Set Result'!F14</f>
        <v>142.88999999999999</v>
      </c>
      <c r="F47" s="12">
        <f t="shared" si="5"/>
        <v>1.512</v>
      </c>
      <c r="G47" s="12">
        <f t="shared" si="6"/>
        <v>1.095626768074943</v>
      </c>
      <c r="H47" s="12">
        <f>SUM($F$2:F47) / (COUNT($G$2:G47) * $P$2 * $P$1 * $P$4)</f>
        <v>1.5882429443350019</v>
      </c>
      <c r="I47" s="10">
        <f t="shared" si="4"/>
        <v>0.36800000000000027</v>
      </c>
      <c r="J47" s="10">
        <f>SUM($F$2:F47) / ($P$1 * $P$2)</f>
        <v>0.58447340351528076</v>
      </c>
      <c r="K47" s="11">
        <f t="shared" si="7"/>
        <v>216.04968</v>
      </c>
      <c r="L47" s="11">
        <f>SUM($K$2:K47)</f>
        <v>11901.632159999997</v>
      </c>
      <c r="M47" s="11">
        <f t="shared" si="8"/>
        <v>6976.2176484147303</v>
      </c>
    </row>
    <row r="48" spans="1:13" x14ac:dyDescent="0.25">
      <c r="A48" s="1">
        <f>'Second Set Result'!A102</f>
        <v>1</v>
      </c>
      <c r="B48" s="1">
        <f>'Second Set Result'!B102</f>
        <v>5</v>
      </c>
      <c r="C48" s="1">
        <f>'Second Set Result'!C102</f>
        <v>5</v>
      </c>
      <c r="D48" s="10">
        <f>'Second Set Result'!D102</f>
        <v>1.84E-2</v>
      </c>
      <c r="E48" s="11">
        <f>'Second Set Result'!F102</f>
        <v>57.44</v>
      </c>
      <c r="F48" s="12">
        <f t="shared" si="5"/>
        <v>1.472</v>
      </c>
      <c r="G48" s="12">
        <f t="shared" si="6"/>
        <v>1.0666419329406853</v>
      </c>
      <c r="H48" s="12">
        <f>SUM($F$2:F48) / (COUNT($G$2:G48) * $P$2 * $P$1 * $P$4)</f>
        <v>1.5771450504755482</v>
      </c>
      <c r="I48" s="10">
        <f t="shared" si="4"/>
        <v>0.37600000000000028</v>
      </c>
      <c r="J48" s="10">
        <f>SUM($F$2:F48) / ($P$1 * $P$2)</f>
        <v>0.59300653897880617</v>
      </c>
      <c r="K48" s="11">
        <f t="shared" si="7"/>
        <v>84.55167999999999</v>
      </c>
      <c r="L48" s="11">
        <f>SUM($K$2:K48)</f>
        <v>11986.183839999998</v>
      </c>
      <c r="M48" s="11">
        <f t="shared" si="8"/>
        <v>7127.8745538150506</v>
      </c>
    </row>
    <row r="49" spans="1:13" x14ac:dyDescent="0.25">
      <c r="A49" s="1">
        <f>'Second Set Result'!A103</f>
        <v>1</v>
      </c>
      <c r="B49" s="1">
        <f>'Second Set Result'!B103</f>
        <v>5</v>
      </c>
      <c r="C49" s="1">
        <f>'Second Set Result'!C103</f>
        <v>4</v>
      </c>
      <c r="D49" s="10">
        <f>'Second Set Result'!D103</f>
        <v>1.8100000000000002E-2</v>
      </c>
      <c r="E49" s="11">
        <f>'Second Set Result'!F103</f>
        <v>125.44</v>
      </c>
      <c r="F49" s="12">
        <f t="shared" si="5"/>
        <v>1.4480000000000002</v>
      </c>
      <c r="G49" s="12">
        <f t="shared" si="6"/>
        <v>1.0492510318601307</v>
      </c>
      <c r="H49" s="12">
        <f>SUM($F$2:F49) / (COUNT($G$2:G49) * $P$2 * $P$1 * $P$4)</f>
        <v>1.5661472584210603</v>
      </c>
      <c r="I49" s="10">
        <f t="shared" si="4"/>
        <v>0.38400000000000029</v>
      </c>
      <c r="J49" s="10">
        <f>SUM($F$2:F49) / ($P$1 * $P$2)</f>
        <v>0.60140054723368719</v>
      </c>
      <c r="K49" s="11">
        <f t="shared" si="7"/>
        <v>181.63712000000001</v>
      </c>
      <c r="L49" s="11">
        <f>SUM($K$2:K49)</f>
        <v>12167.820959999997</v>
      </c>
      <c r="M49" s="11">
        <f t="shared" si="8"/>
        <v>7279.5314592153709</v>
      </c>
    </row>
    <row r="50" spans="1:13" x14ac:dyDescent="0.25">
      <c r="A50" s="1">
        <f>'Second Set Result'!A3</f>
        <v>5</v>
      </c>
      <c r="B50" s="1">
        <f>'Second Set Result'!B3</f>
        <v>5</v>
      </c>
      <c r="C50" s="1">
        <f>'Second Set Result'!C3</f>
        <v>4</v>
      </c>
      <c r="D50" s="10">
        <f>'Second Set Result'!D3</f>
        <v>1.8000000000000002E-2</v>
      </c>
      <c r="E50" s="11">
        <f>'Second Set Result'!F3</f>
        <v>121.09</v>
      </c>
      <c r="F50" s="12">
        <f t="shared" si="5"/>
        <v>1.4400000000000002</v>
      </c>
      <c r="G50" s="12">
        <f t="shared" si="6"/>
        <v>1.0434540648332793</v>
      </c>
      <c r="H50" s="12">
        <f>SUM($F$2:F50) / (COUNT($G$2:G50) * $P$2 * $P$1 * $P$4)</f>
        <v>1.5554800503886566</v>
      </c>
      <c r="I50" s="10">
        <f t="shared" si="4"/>
        <v>0.39200000000000029</v>
      </c>
      <c r="J50" s="10">
        <f>SUM($F$2:F50) / ($P$1 * $P$2)</f>
        <v>0.6097481797523534</v>
      </c>
      <c r="K50" s="11">
        <f t="shared" si="7"/>
        <v>174.36960000000002</v>
      </c>
      <c r="L50" s="11">
        <f>SUM($K$2:K50)</f>
        <v>12342.190559999997</v>
      </c>
      <c r="M50" s="11">
        <f t="shared" si="8"/>
        <v>7431.1883646156903</v>
      </c>
    </row>
    <row r="51" spans="1:13" x14ac:dyDescent="0.25">
      <c r="A51" s="1">
        <f>'Second Set Result'!A124</f>
        <v>1</v>
      </c>
      <c r="B51" s="1">
        <f>'Second Set Result'!B124</f>
        <v>1</v>
      </c>
      <c r="C51" s="1">
        <f>'Second Set Result'!C124</f>
        <v>3</v>
      </c>
      <c r="D51" s="10">
        <f>'Second Set Result'!D124</f>
        <v>1.7600000000000001E-2</v>
      </c>
      <c r="E51" s="11">
        <f>'Second Set Result'!F124</f>
        <v>101.4</v>
      </c>
      <c r="F51" s="12">
        <f t="shared" si="5"/>
        <v>1.4079999999999999</v>
      </c>
      <c r="G51" s="12">
        <f t="shared" si="6"/>
        <v>1.0202661967258728</v>
      </c>
      <c r="H51" s="12">
        <f>SUM($F$2:F51) / (COUNT($G$2:G51) * $P$2 * $P$1 * $P$4)</f>
        <v>1.5447757733154006</v>
      </c>
      <c r="I51" s="10">
        <f t="shared" si="4"/>
        <v>0.4000000000000003</v>
      </c>
      <c r="J51" s="10">
        <f>SUM($F$2:F51) / ($P$1 * $P$2)</f>
        <v>0.61791030932616042</v>
      </c>
      <c r="K51" s="11">
        <f t="shared" si="7"/>
        <v>142.77119999999999</v>
      </c>
      <c r="L51" s="11">
        <f>SUM($K$2:K51)</f>
        <v>12484.961759999997</v>
      </c>
      <c r="M51" s="11">
        <f t="shared" si="8"/>
        <v>7582.8452700160124</v>
      </c>
    </row>
    <row r="52" spans="1:13" x14ac:dyDescent="0.25">
      <c r="A52" s="1">
        <f>'Second Set Result'!A112</f>
        <v>1</v>
      </c>
      <c r="B52" s="1">
        <f>'Second Set Result'!B112</f>
        <v>3</v>
      </c>
      <c r="C52" s="1">
        <f>'Second Set Result'!C112</f>
        <v>5</v>
      </c>
      <c r="D52" s="10">
        <f>'Second Set Result'!D112</f>
        <v>1.7600000000000001E-2</v>
      </c>
      <c r="E52" s="11">
        <f>'Second Set Result'!F112</f>
        <v>72.8</v>
      </c>
      <c r="F52" s="12">
        <f t="shared" si="5"/>
        <v>1.4079999999999999</v>
      </c>
      <c r="G52" s="12">
        <f t="shared" si="6"/>
        <v>1.0202661967258728</v>
      </c>
      <c r="H52" s="12">
        <f>SUM($F$2:F52) / (COUNT($G$2:G52) * $P$2 * $P$1 * $P$4)</f>
        <v>1.5344912718136454</v>
      </c>
      <c r="I52" s="10">
        <f t="shared" si="4"/>
        <v>0.40800000000000031</v>
      </c>
      <c r="J52" s="10">
        <f>SUM($F$2:F52) / ($P$1 * $P$2)</f>
        <v>0.62607243889996733</v>
      </c>
      <c r="K52" s="11">
        <f t="shared" si="7"/>
        <v>102.50239999999999</v>
      </c>
      <c r="L52" s="11">
        <f>SUM($K$2:K52)</f>
        <v>12587.464159999996</v>
      </c>
      <c r="M52" s="11">
        <f t="shared" si="8"/>
        <v>7734.5021754163326</v>
      </c>
    </row>
    <row r="53" spans="1:13" x14ac:dyDescent="0.25">
      <c r="A53" s="1">
        <f>'Second Set Result'!A74</f>
        <v>3</v>
      </c>
      <c r="B53" s="1">
        <f>'Second Set Result'!B74</f>
        <v>1</v>
      </c>
      <c r="C53" s="1">
        <f>'Second Set Result'!C74</f>
        <v>3</v>
      </c>
      <c r="D53" s="10">
        <f>'Second Set Result'!D74</f>
        <v>1.7399999999999999E-2</v>
      </c>
      <c r="E53" s="11">
        <f>'Second Set Result'!F74</f>
        <v>71.53</v>
      </c>
      <c r="F53" s="12">
        <f t="shared" si="5"/>
        <v>1.3920000000000001</v>
      </c>
      <c r="G53" s="12">
        <f t="shared" si="6"/>
        <v>1.0086722626721698</v>
      </c>
      <c r="H53" s="12">
        <f>SUM($F$2:F53) / (COUNT($G$2:G53) * $P$2 * $P$1 * $P$4)</f>
        <v>1.5243793677916937</v>
      </c>
      <c r="I53" s="10">
        <f t="shared" si="4"/>
        <v>0.41600000000000031</v>
      </c>
      <c r="J53" s="10">
        <f>SUM($F$2:F53) / ($P$1 * $P$2)</f>
        <v>0.63414181700134475</v>
      </c>
      <c r="K53" s="11">
        <f t="shared" si="7"/>
        <v>99.569760000000016</v>
      </c>
      <c r="L53" s="11">
        <f>SUM($K$2:K53)</f>
        <v>12687.033919999996</v>
      </c>
      <c r="M53" s="11">
        <f t="shared" si="8"/>
        <v>7886.1590808166511</v>
      </c>
    </row>
    <row r="54" spans="1:13" x14ac:dyDescent="0.25">
      <c r="A54" s="1">
        <f>'Second Set Result'!A26</f>
        <v>5</v>
      </c>
      <c r="B54" s="1">
        <f>'Second Set Result'!B26</f>
        <v>1</v>
      </c>
      <c r="C54" s="1">
        <f>'Second Set Result'!C26</f>
        <v>1</v>
      </c>
      <c r="D54" s="10">
        <f>'Second Set Result'!D26</f>
        <v>1.6799999999999999E-2</v>
      </c>
      <c r="E54" s="11">
        <f>'Second Set Result'!F26</f>
        <v>128.81</v>
      </c>
      <c r="F54" s="12">
        <f t="shared" si="5"/>
        <v>1.3440000000000001</v>
      </c>
      <c r="G54" s="12">
        <f t="shared" si="6"/>
        <v>0.97389046051106054</v>
      </c>
      <c r="H54" s="12">
        <f>SUM($F$2:F54) / (COUNT($G$2:G54) * $P$2 * $P$1 * $P$4)</f>
        <v>1.5139927846354555</v>
      </c>
      <c r="I54" s="10">
        <f t="shared" si="4"/>
        <v>0.42400000000000032</v>
      </c>
      <c r="J54" s="10">
        <f>SUM($F$2:F54) / ($P$1 * $P$2)</f>
        <v>0.64193294068543316</v>
      </c>
      <c r="K54" s="11">
        <f t="shared" si="7"/>
        <v>173.12064000000001</v>
      </c>
      <c r="L54" s="11">
        <f>SUM($K$2:K54)</f>
        <v>12860.154559999995</v>
      </c>
      <c r="M54" s="11">
        <f t="shared" si="8"/>
        <v>8037.8159862169723</v>
      </c>
    </row>
    <row r="55" spans="1:13" x14ac:dyDescent="0.25">
      <c r="A55" s="1">
        <f>'Second Set Result'!A68</f>
        <v>3</v>
      </c>
      <c r="B55" s="1">
        <f>'Second Set Result'!B68</f>
        <v>2</v>
      </c>
      <c r="C55" s="1">
        <f>'Second Set Result'!C68</f>
        <v>4</v>
      </c>
      <c r="D55" s="10">
        <f>'Second Set Result'!D68</f>
        <v>1.67E-2</v>
      </c>
      <c r="E55" s="11">
        <f>'Second Set Result'!F68</f>
        <v>160.27000000000001</v>
      </c>
      <c r="F55" s="12">
        <f t="shared" si="5"/>
        <v>1.3360000000000001</v>
      </c>
      <c r="G55" s="12">
        <f t="shared" si="6"/>
        <v>0.96809349348420903</v>
      </c>
      <c r="H55" s="12">
        <f>SUM($F$2:F55) / (COUNT($G$2:G55) * $P$2 * $P$1 * $P$4)</f>
        <v>1.5038835385030247</v>
      </c>
      <c r="I55" s="10">
        <f t="shared" si="4"/>
        <v>0.43200000000000033</v>
      </c>
      <c r="J55" s="10">
        <f>SUM($F$2:F55) / ($P$1 * $P$2)</f>
        <v>0.64967768863330688</v>
      </c>
      <c r="K55" s="11">
        <f t="shared" si="7"/>
        <v>214.12072000000003</v>
      </c>
      <c r="L55" s="11">
        <f>SUM($K$2:K55)</f>
        <v>13074.275279999996</v>
      </c>
      <c r="M55" s="11">
        <f t="shared" si="8"/>
        <v>8189.4728916172926</v>
      </c>
    </row>
    <row r="56" spans="1:13" x14ac:dyDescent="0.25">
      <c r="A56" s="1">
        <f>'Second Set Result'!A46</f>
        <v>4</v>
      </c>
      <c r="B56" s="1">
        <f>'Second Set Result'!B46</f>
        <v>2</v>
      </c>
      <c r="C56" s="1">
        <f>'Second Set Result'!C46</f>
        <v>1</v>
      </c>
      <c r="D56" s="10">
        <f>'Second Set Result'!D46</f>
        <v>1.66E-2</v>
      </c>
      <c r="E56" s="11">
        <f>'Second Set Result'!F46</f>
        <v>96.34</v>
      </c>
      <c r="F56" s="12">
        <f t="shared" si="5"/>
        <v>1.3280000000000001</v>
      </c>
      <c r="G56" s="12">
        <f t="shared" si="6"/>
        <v>0.96229652645735742</v>
      </c>
      <c r="H56" s="12">
        <f>SUM($F$2:F56) / (COUNT($G$2:G56) * $P$2 * $P$1 * $P$4)</f>
        <v>1.4940365019203765</v>
      </c>
      <c r="I56" s="10">
        <f t="shared" si="4"/>
        <v>0.44000000000000034</v>
      </c>
      <c r="J56" s="10">
        <f>SUM($F$2:F56) / ($P$1 * $P$2)</f>
        <v>0.65737606084496569</v>
      </c>
      <c r="K56" s="11">
        <f t="shared" si="7"/>
        <v>127.93952000000002</v>
      </c>
      <c r="L56" s="11">
        <f>SUM($K$2:K56)</f>
        <v>13202.214799999996</v>
      </c>
      <c r="M56" s="11">
        <f t="shared" si="8"/>
        <v>8341.1297970176129</v>
      </c>
    </row>
    <row r="57" spans="1:13" x14ac:dyDescent="0.25">
      <c r="A57" s="1">
        <f>'Second Set Result'!A97</f>
        <v>2</v>
      </c>
      <c r="B57" s="1">
        <f>'Second Set Result'!B97</f>
        <v>1</v>
      </c>
      <c r="C57" s="1">
        <f>'Second Set Result'!C97</f>
        <v>5</v>
      </c>
      <c r="D57" s="10">
        <f>'Second Set Result'!D97</f>
        <v>1.6399999999999998E-2</v>
      </c>
      <c r="E57" s="11">
        <f>'Second Set Result'!F97</f>
        <v>80.8</v>
      </c>
      <c r="F57" s="12">
        <f t="shared" si="5"/>
        <v>1.3119999999999998</v>
      </c>
      <c r="G57" s="12">
        <f t="shared" si="6"/>
        <v>0.95070259240365418</v>
      </c>
      <c r="H57" s="12">
        <f>SUM($F$2:F57) / (COUNT($G$2:G57) * $P$2 * $P$1 * $P$4)</f>
        <v>1.4843341106790062</v>
      </c>
      <c r="I57" s="10">
        <f t="shared" si="4"/>
        <v>0.44800000000000034</v>
      </c>
      <c r="J57" s="10">
        <f>SUM($F$2:F57) / ($P$1 * $P$2)</f>
        <v>0.66498168158419491</v>
      </c>
      <c r="K57" s="11">
        <f t="shared" si="7"/>
        <v>106.00959999999998</v>
      </c>
      <c r="L57" s="11">
        <f>SUM($K$2:K57)</f>
        <v>13308.224399999996</v>
      </c>
      <c r="M57" s="11">
        <f t="shared" si="8"/>
        <v>8492.7867024179341</v>
      </c>
    </row>
    <row r="58" spans="1:13" x14ac:dyDescent="0.25">
      <c r="A58" s="1">
        <f>'Second Set Result'!A123</f>
        <v>1</v>
      </c>
      <c r="B58" s="1">
        <f>'Second Set Result'!B123</f>
        <v>1</v>
      </c>
      <c r="C58" s="1">
        <f>'Second Set Result'!C123</f>
        <v>4</v>
      </c>
      <c r="D58" s="10">
        <f>'Second Set Result'!D123</f>
        <v>1.6299999999999999E-2</v>
      </c>
      <c r="E58" s="11">
        <f>'Second Set Result'!F123</f>
        <v>97.7</v>
      </c>
      <c r="F58" s="12">
        <f t="shared" si="5"/>
        <v>1.3039999999999998</v>
      </c>
      <c r="G58" s="12">
        <f t="shared" si="6"/>
        <v>0.94490562537680267</v>
      </c>
      <c r="H58" s="12">
        <f>SUM($F$2:F58) / (COUNT($G$2:G58) * $P$2 * $P$1 * $P$4)</f>
        <v>1.4748704530421257</v>
      </c>
      <c r="I58" s="10">
        <f t="shared" si="4"/>
        <v>0.45600000000000035</v>
      </c>
      <c r="J58" s="10">
        <f>SUM($F$2:F58) / ($P$1 * $P$2)</f>
        <v>0.67254092658720932</v>
      </c>
      <c r="K58" s="11">
        <f t="shared" si="7"/>
        <v>127.40079999999999</v>
      </c>
      <c r="L58" s="11">
        <f>SUM($K$2:K58)</f>
        <v>13435.625199999995</v>
      </c>
      <c r="M58" s="11">
        <f t="shared" si="8"/>
        <v>8644.4436078182553</v>
      </c>
    </row>
    <row r="59" spans="1:13" x14ac:dyDescent="0.25">
      <c r="A59" s="1">
        <f>'Second Set Result'!A63</f>
        <v>3</v>
      </c>
      <c r="B59" s="1">
        <f>'Second Set Result'!B63</f>
        <v>3</v>
      </c>
      <c r="C59" s="1">
        <f>'Second Set Result'!C63</f>
        <v>4</v>
      </c>
      <c r="D59" s="10">
        <f>'Second Set Result'!D63</f>
        <v>1.6200000000000003E-2</v>
      </c>
      <c r="E59" s="11">
        <f>'Second Set Result'!F63</f>
        <v>104.52</v>
      </c>
      <c r="F59" s="12">
        <f t="shared" si="5"/>
        <v>1.2960000000000003</v>
      </c>
      <c r="G59" s="12">
        <f t="shared" si="6"/>
        <v>0.93910865834995139</v>
      </c>
      <c r="H59" s="12">
        <f>SUM($F$2:F59) / (COUNT($G$2:G59) * $P$2 * $P$1 * $P$4)</f>
        <v>1.4656331807198471</v>
      </c>
      <c r="I59" s="10">
        <f t="shared" si="4"/>
        <v>0.46400000000000036</v>
      </c>
      <c r="J59" s="10">
        <f>SUM($F$2:F59) / ($P$1 * $P$2)</f>
        <v>0.68005379585400905</v>
      </c>
      <c r="K59" s="11">
        <f t="shared" si="7"/>
        <v>135.45792000000003</v>
      </c>
      <c r="L59" s="11">
        <f>SUM($K$2:K59)</f>
        <v>13571.083119999996</v>
      </c>
      <c r="M59" s="11">
        <f t="shared" si="8"/>
        <v>8796.1005132185746</v>
      </c>
    </row>
    <row r="60" spans="1:13" x14ac:dyDescent="0.25">
      <c r="A60" s="1">
        <f>'Second Set Result'!A15</f>
        <v>5</v>
      </c>
      <c r="B60" s="1">
        <f>'Second Set Result'!B15</f>
        <v>3</v>
      </c>
      <c r="C60" s="1">
        <f>'Second Set Result'!C15</f>
        <v>2</v>
      </c>
      <c r="D60" s="10">
        <f>'Second Set Result'!D15</f>
        <v>1.5900000000000001E-2</v>
      </c>
      <c r="E60" s="11">
        <f>'Second Set Result'!F15</f>
        <v>155.12</v>
      </c>
      <c r="F60" s="12">
        <f t="shared" si="5"/>
        <v>1.272</v>
      </c>
      <c r="G60" s="12">
        <f t="shared" si="6"/>
        <v>0.92171775726939653</v>
      </c>
      <c r="H60" s="12">
        <f>SUM($F$2:F60) / (COUNT($G$2:G60) * $P$2 * $P$1 * $P$4)</f>
        <v>1.4564142752376361</v>
      </c>
      <c r="I60" s="10">
        <f t="shared" si="4"/>
        <v>0.47200000000000036</v>
      </c>
      <c r="J60" s="10">
        <f>SUM($F$2:F60) / ($P$1 * $P$2)</f>
        <v>0.68742753791216427</v>
      </c>
      <c r="K60" s="11">
        <f t="shared" si="7"/>
        <v>197.31264000000002</v>
      </c>
      <c r="L60" s="11">
        <f>SUM($K$2:K60)</f>
        <v>13768.395759999996</v>
      </c>
      <c r="M60" s="11">
        <f t="shared" si="8"/>
        <v>8947.757418618894</v>
      </c>
    </row>
    <row r="61" spans="1:13" x14ac:dyDescent="0.25">
      <c r="A61" s="1">
        <f>'Second Set Result'!A115</f>
        <v>1</v>
      </c>
      <c r="B61" s="1">
        <f>'Second Set Result'!B115</f>
        <v>3</v>
      </c>
      <c r="C61" s="1">
        <f>'Second Set Result'!C115</f>
        <v>2</v>
      </c>
      <c r="D61" s="10">
        <f>'Second Set Result'!D115</f>
        <v>1.5700000000000002E-2</v>
      </c>
      <c r="E61" s="11">
        <f>'Second Set Result'!F115</f>
        <v>75.63</v>
      </c>
      <c r="F61" s="12">
        <f t="shared" si="5"/>
        <v>1.2560000000000002</v>
      </c>
      <c r="G61" s="12">
        <f t="shared" si="6"/>
        <v>0.91012382321569363</v>
      </c>
      <c r="H61" s="12">
        <f>SUM($F$2:F61) / (COUNT($G$2:G61) * $P$2 * $P$1 * $P$4)</f>
        <v>1.4473094343706037</v>
      </c>
      <c r="I61" s="10">
        <f t="shared" si="4"/>
        <v>0.48000000000000037</v>
      </c>
      <c r="J61" s="10">
        <f>SUM($F$2:F61) / ($P$1 * $P$2)</f>
        <v>0.69470852849788978</v>
      </c>
      <c r="K61" s="11">
        <f t="shared" si="7"/>
        <v>94.991280000000017</v>
      </c>
      <c r="L61" s="11">
        <f>SUM($K$2:K61)</f>
        <v>13863.387039999996</v>
      </c>
      <c r="M61" s="11">
        <f t="shared" si="8"/>
        <v>9099.4143240192152</v>
      </c>
    </row>
    <row r="62" spans="1:13" x14ac:dyDescent="0.25">
      <c r="A62" s="1">
        <f>'Second Set Result'!A59</f>
        <v>3</v>
      </c>
      <c r="B62" s="1">
        <f>'Second Set Result'!B59</f>
        <v>4</v>
      </c>
      <c r="C62" s="1">
        <f>'Second Set Result'!C59</f>
        <v>3</v>
      </c>
      <c r="D62" s="10">
        <f>'Second Set Result'!D59</f>
        <v>1.5600000000000001E-2</v>
      </c>
      <c r="E62" s="11">
        <f>'Second Set Result'!F59</f>
        <v>88.53</v>
      </c>
      <c r="F62" s="12">
        <f t="shared" si="5"/>
        <v>1.248</v>
      </c>
      <c r="G62" s="12">
        <f t="shared" si="6"/>
        <v>0.9043268561888419</v>
      </c>
      <c r="H62" s="12">
        <f>SUM($F$2:F62) / (COUNT($G$2:G62) * $P$2 * $P$1 * $P$4)</f>
        <v>1.4384080806299189</v>
      </c>
      <c r="I62" s="10">
        <f t="shared" si="4"/>
        <v>0.48800000000000038</v>
      </c>
      <c r="J62" s="10">
        <f>SUM($F$2:F62) / ($P$1 * $P$2)</f>
        <v>0.70194314334740049</v>
      </c>
      <c r="K62" s="11">
        <f t="shared" si="7"/>
        <v>110.48544</v>
      </c>
      <c r="L62" s="11">
        <f>SUM($K$2:K62)</f>
        <v>13973.872479999996</v>
      </c>
      <c r="M62" s="11">
        <f t="shared" si="8"/>
        <v>9251.0712294195346</v>
      </c>
    </row>
    <row r="63" spans="1:13" x14ac:dyDescent="0.25">
      <c r="A63" s="1">
        <f>'Second Set Result'!A109</f>
        <v>1</v>
      </c>
      <c r="B63" s="1">
        <f>'Second Set Result'!B109</f>
        <v>4</v>
      </c>
      <c r="C63" s="1">
        <f>'Second Set Result'!C109</f>
        <v>3</v>
      </c>
      <c r="D63" s="10">
        <f>'Second Set Result'!D109</f>
        <v>1.55E-2</v>
      </c>
      <c r="E63" s="11">
        <f>'Second Set Result'!F109</f>
        <v>84.2</v>
      </c>
      <c r="F63" s="12">
        <f t="shared" si="5"/>
        <v>1.24</v>
      </c>
      <c r="G63" s="12">
        <f t="shared" si="6"/>
        <v>0.89852988916199039</v>
      </c>
      <c r="H63" s="12">
        <f>SUM($F$2:F63) / (COUNT($G$2:G63) * $P$2 * $P$1 * $P$4)</f>
        <v>1.4297003678643072</v>
      </c>
      <c r="I63" s="10">
        <f t="shared" si="4"/>
        <v>0.49600000000000039</v>
      </c>
      <c r="J63" s="10">
        <f>SUM($F$2:F63) / ($P$1 * $P$2)</f>
        <v>0.7091313824606964</v>
      </c>
      <c r="K63" s="11">
        <f t="shared" si="7"/>
        <v>104.408</v>
      </c>
      <c r="L63" s="11">
        <f>SUM($K$2:K63)</f>
        <v>14078.280479999996</v>
      </c>
      <c r="M63" s="11">
        <f t="shared" si="8"/>
        <v>9402.7281348198558</v>
      </c>
    </row>
    <row r="64" spans="1:13" x14ac:dyDescent="0.25">
      <c r="A64" s="1">
        <f>'Second Set Result'!A30</f>
        <v>4</v>
      </c>
      <c r="B64" s="1">
        <f>'Second Set Result'!B30</f>
        <v>5</v>
      </c>
      <c r="C64" s="1">
        <f>'Second Set Result'!C30</f>
        <v>2</v>
      </c>
      <c r="D64" s="10">
        <f>'Second Set Result'!D30</f>
        <v>1.5300000000000001E-2</v>
      </c>
      <c r="E64" s="11">
        <f>'Second Set Result'!F30</f>
        <v>99.86</v>
      </c>
      <c r="F64" s="12">
        <f t="shared" si="5"/>
        <v>1.224</v>
      </c>
      <c r="G64" s="12">
        <f t="shared" si="6"/>
        <v>0.88693595510828727</v>
      </c>
      <c r="H64" s="12">
        <f>SUM($F$2:F64) / (COUNT($G$2:G64) * $P$2 * $P$1 * $P$4)</f>
        <v>1.4210850597253226</v>
      </c>
      <c r="I64" s="10">
        <f t="shared" si="4"/>
        <v>0.50400000000000034</v>
      </c>
      <c r="J64" s="10">
        <f>SUM($F$2:F64) / ($P$1 * $P$2)</f>
        <v>0.71622687010156272</v>
      </c>
      <c r="K64" s="11">
        <f t="shared" si="7"/>
        <v>122.22864</v>
      </c>
      <c r="L64" s="11">
        <f>SUM($K$2:K64)</f>
        <v>14200.509119999995</v>
      </c>
      <c r="M64" s="11">
        <f t="shared" si="8"/>
        <v>9554.3850402201751</v>
      </c>
    </row>
    <row r="65" spans="1:13" x14ac:dyDescent="0.25">
      <c r="A65" s="1">
        <f>'Second Set Result'!A95</f>
        <v>2</v>
      </c>
      <c r="B65" s="1">
        <f>'Second Set Result'!B95</f>
        <v>2</v>
      </c>
      <c r="C65" s="1">
        <f>'Second Set Result'!C95</f>
        <v>2</v>
      </c>
      <c r="D65" s="10">
        <f>'Second Set Result'!D95</f>
        <v>1.5100000000000001E-2</v>
      </c>
      <c r="E65" s="11">
        <f>'Second Set Result'!F95</f>
        <v>103.21</v>
      </c>
      <c r="F65" s="12">
        <f t="shared" si="5"/>
        <v>1.208</v>
      </c>
      <c r="G65" s="12">
        <f t="shared" si="6"/>
        <v>0.87534202105458414</v>
      </c>
      <c r="H65" s="12">
        <f>SUM($F$2:F65) / (COUNT($G$2:G65) * $P$2 * $P$1 * $P$4)</f>
        <v>1.4125578247460926</v>
      </c>
      <c r="I65" s="10">
        <f t="shared" si="4"/>
        <v>0.51200000000000034</v>
      </c>
      <c r="J65" s="10">
        <f>SUM($F$2:F65) / ($P$1 * $P$2)</f>
        <v>0.72322960626999944</v>
      </c>
      <c r="K65" s="11">
        <f t="shared" si="7"/>
        <v>124.67768</v>
      </c>
      <c r="L65" s="11">
        <f>SUM($K$2:K65)</f>
        <v>14325.186799999996</v>
      </c>
      <c r="M65" s="11">
        <f t="shared" si="8"/>
        <v>9706.0419456204945</v>
      </c>
    </row>
    <row r="66" spans="1:13" x14ac:dyDescent="0.25">
      <c r="A66" s="1">
        <f>'Second Set Result'!A20</f>
        <v>5</v>
      </c>
      <c r="B66" s="1">
        <f>'Second Set Result'!B20</f>
        <v>2</v>
      </c>
      <c r="C66" s="1">
        <f>'Second Set Result'!C20</f>
        <v>2</v>
      </c>
      <c r="D66" s="10">
        <f>'Second Set Result'!D20</f>
        <v>1.4999999999999999E-2</v>
      </c>
      <c r="E66" s="11">
        <f>'Second Set Result'!F20</f>
        <v>115.8</v>
      </c>
      <c r="F66" s="12">
        <f t="shared" ref="F66:F97" si="9">D66 * $P$1 * $P$4</f>
        <v>1.2</v>
      </c>
      <c r="G66" s="12">
        <f t="shared" ref="G66:G97" si="10">F66 / ($P$2 * $P$1 * $P$4)</f>
        <v>0.86954505402773252</v>
      </c>
      <c r="H66" s="12">
        <f>SUM($F$2:F66) / (COUNT($G$2:G66) * $P$2 * $P$1 * $P$4)</f>
        <v>1.404203782119656</v>
      </c>
      <c r="I66" s="10">
        <f t="shared" si="4"/>
        <v>0.52000000000000035</v>
      </c>
      <c r="J66" s="10">
        <f>SUM($F$2:F66) / ($P$1 * $P$2)</f>
        <v>0.73018596670222125</v>
      </c>
      <c r="K66" s="11">
        <f t="shared" ref="K66:K97" si="11">F66 * E66</f>
        <v>138.95999999999998</v>
      </c>
      <c r="L66" s="11">
        <f>SUM($K$2:K66)</f>
        <v>14464.146799999995</v>
      </c>
      <c r="M66" s="11">
        <f t="shared" ref="M66:M97" si="12">I66 * $P$1 * $P$2  * $P$3</f>
        <v>9857.6988510208157</v>
      </c>
    </row>
    <row r="67" spans="1:13" x14ac:dyDescent="0.25">
      <c r="A67" s="1">
        <f>'Second Set Result'!A117</f>
        <v>1</v>
      </c>
      <c r="B67" s="1">
        <f>'Second Set Result'!B117</f>
        <v>2</v>
      </c>
      <c r="C67" s="1">
        <f>'Second Set Result'!C117</f>
        <v>5</v>
      </c>
      <c r="D67" s="10">
        <f>'Second Set Result'!D117</f>
        <v>1.4999999999999999E-2</v>
      </c>
      <c r="E67" s="11">
        <f>'Second Set Result'!F117</f>
        <v>62.88</v>
      </c>
      <c r="F67" s="12">
        <f t="shared" si="9"/>
        <v>1.2</v>
      </c>
      <c r="G67" s="12">
        <f t="shared" si="10"/>
        <v>0.86954505402773252</v>
      </c>
      <c r="H67" s="12">
        <f>SUM($F$2:F67) / (COUNT($G$2:G67) * $P$2 * $P$1 * $P$4)</f>
        <v>1.3961028923000818</v>
      </c>
      <c r="I67" s="10">
        <f t="shared" si="4"/>
        <v>0.52800000000000036</v>
      </c>
      <c r="J67" s="10">
        <f>SUM($F$2:F67) / ($P$1 * $P$2)</f>
        <v>0.73714232713444316</v>
      </c>
      <c r="K67" s="11">
        <f t="shared" si="11"/>
        <v>75.456000000000003</v>
      </c>
      <c r="L67" s="11">
        <f>SUM($K$2:K67)</f>
        <v>14539.602799999995</v>
      </c>
      <c r="M67" s="11">
        <f t="shared" si="12"/>
        <v>10009.355756421135</v>
      </c>
    </row>
    <row r="68" spans="1:13" x14ac:dyDescent="0.25">
      <c r="A68" s="1">
        <f>'Second Set Result'!A60</f>
        <v>3</v>
      </c>
      <c r="B68" s="1">
        <f>'Second Set Result'!B60</f>
        <v>4</v>
      </c>
      <c r="C68" s="1">
        <f>'Second Set Result'!C60</f>
        <v>2</v>
      </c>
      <c r="D68" s="10">
        <f>'Second Set Result'!D60</f>
        <v>1.4999999999999999E-2</v>
      </c>
      <c r="E68" s="11">
        <f>'Second Set Result'!F60</f>
        <v>105.55</v>
      </c>
      <c r="F68" s="12">
        <f t="shared" si="9"/>
        <v>1.2</v>
      </c>
      <c r="G68" s="12">
        <f t="shared" si="10"/>
        <v>0.86954505402773252</v>
      </c>
      <c r="H68" s="12">
        <f>SUM($F$2:F68) / (COUNT($G$2:G68) * $P$2 * $P$1 * $P$4)</f>
        <v>1.3882438200870613</v>
      </c>
      <c r="I68" s="10">
        <f t="shared" si="4"/>
        <v>0.53600000000000037</v>
      </c>
      <c r="J68" s="10">
        <f>SUM($F$2:F68) / ($P$1 * $P$2)</f>
        <v>0.74409868756666497</v>
      </c>
      <c r="K68" s="11">
        <f t="shared" si="11"/>
        <v>126.66</v>
      </c>
      <c r="L68" s="11">
        <f>SUM($K$2:K68)</f>
        <v>14666.262799999995</v>
      </c>
      <c r="M68" s="11">
        <f t="shared" si="12"/>
        <v>10161.012661821456</v>
      </c>
    </row>
    <row r="69" spans="1:13" x14ac:dyDescent="0.25">
      <c r="A69" s="1">
        <f>'Second Set Result'!A66</f>
        <v>3</v>
      </c>
      <c r="B69" s="1">
        <f>'Second Set Result'!B66</f>
        <v>3</v>
      </c>
      <c r="C69" s="1">
        <f>'Second Set Result'!C66</f>
        <v>1</v>
      </c>
      <c r="D69" s="10">
        <f>'Second Set Result'!D66</f>
        <v>1.4800000000000001E-2</v>
      </c>
      <c r="E69" s="11">
        <f>'Second Set Result'!F66</f>
        <v>100.72</v>
      </c>
      <c r="F69" s="12">
        <f t="shared" si="9"/>
        <v>1.1839999999999999</v>
      </c>
      <c r="G69" s="12">
        <f t="shared" si="10"/>
        <v>0.85795111997402951</v>
      </c>
      <c r="H69" s="12">
        <f>SUM($F$2:F69) / (COUNT($G$2:G69) * $P$2 * $P$1 * $P$4)</f>
        <v>1.3804453980265756</v>
      </c>
      <c r="I69" s="10">
        <f t="shared" ref="I69:I126" si="13">I68 + $P$4</f>
        <v>0.54400000000000037</v>
      </c>
      <c r="J69" s="10">
        <f>SUM($F$2:F69) / ($P$1 * $P$2)</f>
        <v>0.75096229652645718</v>
      </c>
      <c r="K69" s="11">
        <f t="shared" si="11"/>
        <v>119.25247999999999</v>
      </c>
      <c r="L69" s="11">
        <f>SUM($K$2:K69)</f>
        <v>14785.515279999994</v>
      </c>
      <c r="M69" s="11">
        <f t="shared" si="12"/>
        <v>10312.669567221776</v>
      </c>
    </row>
    <row r="70" spans="1:13" x14ac:dyDescent="0.25">
      <c r="A70" s="1">
        <f>'Second Set Result'!A113</f>
        <v>1</v>
      </c>
      <c r="B70" s="1">
        <f>'Second Set Result'!B113</f>
        <v>3</v>
      </c>
      <c r="C70" s="1">
        <f>'Second Set Result'!C113</f>
        <v>4</v>
      </c>
      <c r="D70" s="10">
        <f>'Second Set Result'!D113</f>
        <v>1.4800000000000001E-2</v>
      </c>
      <c r="E70" s="11">
        <f>'Second Set Result'!F113</f>
        <v>93.8</v>
      </c>
      <c r="F70" s="12">
        <f t="shared" si="9"/>
        <v>1.1839999999999999</v>
      </c>
      <c r="G70" s="12">
        <f t="shared" si="10"/>
        <v>0.85795111997402951</v>
      </c>
      <c r="H70" s="12">
        <f>SUM($F$2:F70) / (COUNT($G$2:G70) * $P$2 * $P$1 * $P$4)</f>
        <v>1.3728730171852344</v>
      </c>
      <c r="I70" s="10">
        <f t="shared" si="13"/>
        <v>0.55200000000000038</v>
      </c>
      <c r="J70" s="10">
        <f>SUM($F$2:F70) / ($P$1 * $P$2)</f>
        <v>0.7578259054862494</v>
      </c>
      <c r="K70" s="11">
        <f t="shared" si="11"/>
        <v>111.05919999999999</v>
      </c>
      <c r="L70" s="11">
        <f>SUM($K$2:K70)</f>
        <v>14896.574479999994</v>
      </c>
      <c r="M70" s="11">
        <f t="shared" si="12"/>
        <v>10464.326472622095</v>
      </c>
    </row>
    <row r="71" spans="1:13" x14ac:dyDescent="0.25">
      <c r="A71" s="1">
        <f>'Second Set Result'!A11</f>
        <v>5</v>
      </c>
      <c r="B71" s="1">
        <f>'Second Set Result'!B11</f>
        <v>4</v>
      </c>
      <c r="C71" s="1">
        <f>'Second Set Result'!C11</f>
        <v>1</v>
      </c>
      <c r="D71" s="10">
        <f>'Second Set Result'!D11</f>
        <v>1.47E-2</v>
      </c>
      <c r="E71" s="11">
        <f>'Second Set Result'!F11</f>
        <v>129.1</v>
      </c>
      <c r="F71" s="12">
        <f t="shared" si="9"/>
        <v>1.1759999999999999</v>
      </c>
      <c r="G71" s="12">
        <f t="shared" si="10"/>
        <v>0.85215415294717789</v>
      </c>
      <c r="H71" s="12">
        <f>SUM($F$2:F71) / (COUNT($G$2:G71) * $P$2 * $P$1 * $P$4)</f>
        <v>1.3654341762675475</v>
      </c>
      <c r="I71" s="10">
        <f t="shared" si="13"/>
        <v>0.56000000000000039</v>
      </c>
      <c r="J71" s="10">
        <f>SUM($F$2:F71) / ($P$1 * $P$2)</f>
        <v>0.7646431387098267</v>
      </c>
      <c r="K71" s="11">
        <f t="shared" si="11"/>
        <v>151.82159999999999</v>
      </c>
      <c r="L71" s="11">
        <f>SUM($K$2:K71)</f>
        <v>15048.396079999993</v>
      </c>
      <c r="M71" s="11">
        <f t="shared" si="12"/>
        <v>10615.983378022416</v>
      </c>
    </row>
    <row r="72" spans="1:13" x14ac:dyDescent="0.25">
      <c r="A72" s="1">
        <f>'Second Set Result'!A69</f>
        <v>3</v>
      </c>
      <c r="B72" s="1">
        <f>'Second Set Result'!B69</f>
        <v>2</v>
      </c>
      <c r="C72" s="1">
        <f>'Second Set Result'!C69</f>
        <v>3</v>
      </c>
      <c r="D72" s="10">
        <f>'Second Set Result'!D69</f>
        <v>1.46E-2</v>
      </c>
      <c r="E72" s="11">
        <f>'Second Set Result'!F69</f>
        <v>124.2</v>
      </c>
      <c r="F72" s="12">
        <f t="shared" si="9"/>
        <v>1.1679999999999999</v>
      </c>
      <c r="G72" s="12">
        <f t="shared" si="10"/>
        <v>0.84635718592032638</v>
      </c>
      <c r="H72" s="12">
        <f>SUM($F$2:F72) / (COUNT($G$2:G72) * $P$2 * $P$1 * $P$4)</f>
        <v>1.3581232327415307</v>
      </c>
      <c r="I72" s="10">
        <f t="shared" si="13"/>
        <v>0.56800000000000039</v>
      </c>
      <c r="J72" s="10">
        <f>SUM($F$2:F72) / ($P$1 * $P$2)</f>
        <v>0.77141399619718942</v>
      </c>
      <c r="K72" s="11">
        <f t="shared" si="11"/>
        <v>145.06559999999999</v>
      </c>
      <c r="L72" s="11">
        <f>SUM($K$2:K72)</f>
        <v>15193.461679999993</v>
      </c>
      <c r="M72" s="11">
        <f t="shared" si="12"/>
        <v>10767.640283422736</v>
      </c>
    </row>
    <row r="73" spans="1:13" x14ac:dyDescent="0.25">
      <c r="A73" s="1">
        <f>'Second Set Result'!A31</f>
        <v>4</v>
      </c>
      <c r="B73" s="1">
        <f>'Second Set Result'!B31</f>
        <v>5</v>
      </c>
      <c r="C73" s="1">
        <f>'Second Set Result'!C31</f>
        <v>1</v>
      </c>
      <c r="D73" s="10">
        <f>'Second Set Result'!D31</f>
        <v>1.46E-2</v>
      </c>
      <c r="E73" s="11">
        <f>'Second Set Result'!F31</f>
        <v>121.06</v>
      </c>
      <c r="F73" s="12">
        <f t="shared" si="9"/>
        <v>1.1679999999999999</v>
      </c>
      <c r="G73" s="12">
        <f t="shared" si="10"/>
        <v>0.84635718592032638</v>
      </c>
      <c r="H73" s="12">
        <f>SUM($F$2:F73) / (COUNT($G$2:G73) * $P$2 * $P$1 * $P$4)</f>
        <v>1.3510153709801249</v>
      </c>
      <c r="I73" s="10">
        <f t="shared" si="13"/>
        <v>0.5760000000000004</v>
      </c>
      <c r="J73" s="10">
        <f>SUM($F$2:F73) / ($P$1 * $P$2)</f>
        <v>0.77818485368455204</v>
      </c>
      <c r="K73" s="11">
        <f t="shared" si="11"/>
        <v>141.39807999999999</v>
      </c>
      <c r="L73" s="11">
        <f>SUM($K$2:K73)</f>
        <v>15334.859759999994</v>
      </c>
      <c r="M73" s="11">
        <f t="shared" si="12"/>
        <v>10919.297188823055</v>
      </c>
    </row>
    <row r="74" spans="1:13" x14ac:dyDescent="0.25">
      <c r="A74" s="1">
        <f>'Second Set Result'!A77</f>
        <v>2</v>
      </c>
      <c r="B74" s="1">
        <f>'Second Set Result'!B77</f>
        <v>5</v>
      </c>
      <c r="C74" s="1">
        <f>'Second Set Result'!C77</f>
        <v>5</v>
      </c>
      <c r="D74" s="10">
        <f>'Second Set Result'!D77</f>
        <v>1.4199999999999999E-2</v>
      </c>
      <c r="E74" s="11">
        <f>'Second Set Result'!F77</f>
        <v>57.87</v>
      </c>
      <c r="F74" s="12">
        <f t="shared" si="9"/>
        <v>1.1360000000000001</v>
      </c>
      <c r="G74" s="12">
        <f t="shared" si="10"/>
        <v>0.82316931781292024</v>
      </c>
      <c r="H74" s="12">
        <f>SUM($F$2:F74) / (COUNT($G$2:G74) * $P$2 * $P$1 * $P$4)</f>
        <v>1.3437846031285194</v>
      </c>
      <c r="I74" s="10">
        <f t="shared" si="13"/>
        <v>0.58400000000000041</v>
      </c>
      <c r="J74" s="10">
        <f>SUM($F$2:F74) / ($P$1 * $P$2)</f>
        <v>0.78477020822705534</v>
      </c>
      <c r="K74" s="11">
        <f t="shared" si="11"/>
        <v>65.740319999999997</v>
      </c>
      <c r="L74" s="11">
        <f>SUM($K$2:K74)</f>
        <v>15400.600079999995</v>
      </c>
      <c r="M74" s="11">
        <f t="shared" si="12"/>
        <v>11070.954094223376</v>
      </c>
    </row>
    <row r="75" spans="1:13" x14ac:dyDescent="0.25">
      <c r="A75" s="1">
        <f>'Second Set Result'!A8</f>
        <v>5</v>
      </c>
      <c r="B75" s="1">
        <f>'Second Set Result'!B8</f>
        <v>4</v>
      </c>
      <c r="C75" s="1">
        <f>'Second Set Result'!C8</f>
        <v>4</v>
      </c>
      <c r="D75" s="10">
        <f>'Second Set Result'!D8</f>
        <v>1.41E-2</v>
      </c>
      <c r="E75" s="11">
        <f>'Second Set Result'!F8</f>
        <v>169.66</v>
      </c>
      <c r="F75" s="12">
        <f t="shared" si="9"/>
        <v>1.1280000000000001</v>
      </c>
      <c r="G75" s="12">
        <f t="shared" si="10"/>
        <v>0.81737235078606874</v>
      </c>
      <c r="H75" s="12">
        <f>SUM($F$2:F75) / (COUNT($G$2:G75) * $P$2 * $P$1 * $P$4)</f>
        <v>1.3366709240428103</v>
      </c>
      <c r="I75" s="10">
        <f t="shared" si="13"/>
        <v>0.59200000000000041</v>
      </c>
      <c r="J75" s="10">
        <f>SUM($F$2:F75) / ($P$1 * $P$2)</f>
        <v>0.79130918703334385</v>
      </c>
      <c r="K75" s="11">
        <f t="shared" si="11"/>
        <v>191.37648000000002</v>
      </c>
      <c r="L75" s="11">
        <f>SUM($K$2:K75)</f>
        <v>15591.976559999996</v>
      </c>
      <c r="M75" s="11">
        <f t="shared" si="12"/>
        <v>11222.610999623697</v>
      </c>
    </row>
    <row r="76" spans="1:13" x14ac:dyDescent="0.25">
      <c r="A76" s="1">
        <f>'Second Set Result'!A126</f>
        <v>1</v>
      </c>
      <c r="B76" s="1">
        <f>'Second Set Result'!B126</f>
        <v>1</v>
      </c>
      <c r="C76" s="1">
        <f>'Second Set Result'!C126</f>
        <v>1</v>
      </c>
      <c r="D76" s="10">
        <f>'Second Set Result'!D126</f>
        <v>1.3600000000000001E-2</v>
      </c>
      <c r="E76" s="11">
        <f>'Second Set Result'!F126</f>
        <v>135.96</v>
      </c>
      <c r="F76" s="12">
        <f t="shared" si="9"/>
        <v>1.0880000000000001</v>
      </c>
      <c r="G76" s="12">
        <f t="shared" si="10"/>
        <v>0.78838751565181098</v>
      </c>
      <c r="H76" s="12">
        <f>SUM($F$2:F76) / (COUNT($G$2:G76) * $P$2 * $P$1 * $P$4)</f>
        <v>1.3293604785975972</v>
      </c>
      <c r="I76" s="10">
        <f t="shared" si="13"/>
        <v>0.60000000000000042</v>
      </c>
      <c r="J76" s="10">
        <f>SUM($F$2:F76) / ($P$1 * $P$2)</f>
        <v>0.79761628715855826</v>
      </c>
      <c r="K76" s="11">
        <f t="shared" si="11"/>
        <v>147.92448000000002</v>
      </c>
      <c r="L76" s="11">
        <f>SUM($K$2:K76)</f>
        <v>15739.901039999995</v>
      </c>
      <c r="M76" s="11">
        <f t="shared" si="12"/>
        <v>11374.267905024019</v>
      </c>
    </row>
    <row r="77" spans="1:13" x14ac:dyDescent="0.25">
      <c r="A77" s="1">
        <f>'Second Set Result'!A65</f>
        <v>3</v>
      </c>
      <c r="B77" s="1">
        <f>'Second Set Result'!B65</f>
        <v>3</v>
      </c>
      <c r="C77" s="1">
        <f>'Second Set Result'!C65</f>
        <v>2</v>
      </c>
      <c r="D77" s="10">
        <f>'Second Set Result'!D65</f>
        <v>1.3500000000000002E-2</v>
      </c>
      <c r="E77" s="11">
        <f>'Second Set Result'!F65</f>
        <v>114.36</v>
      </c>
      <c r="F77" s="12">
        <f t="shared" si="9"/>
        <v>1.0800000000000003</v>
      </c>
      <c r="G77" s="12">
        <f t="shared" si="10"/>
        <v>0.78259054862495958</v>
      </c>
      <c r="H77" s="12">
        <f>SUM($F$2:F77) / (COUNT($G$2:G77) * $P$2 * $P$1 * $P$4)</f>
        <v>1.3221661374137466</v>
      </c>
      <c r="I77" s="10">
        <f t="shared" si="13"/>
        <v>0.60800000000000043</v>
      </c>
      <c r="J77" s="10">
        <f>SUM($F$2:F77) / ($P$1 * $P$2)</f>
        <v>0.80387701154755808</v>
      </c>
      <c r="K77" s="11">
        <f t="shared" si="11"/>
        <v>123.50880000000004</v>
      </c>
      <c r="L77" s="11">
        <f>SUM($K$2:K77)</f>
        <v>15863.409839999995</v>
      </c>
      <c r="M77" s="11">
        <f t="shared" si="12"/>
        <v>11525.924810424338</v>
      </c>
    </row>
    <row r="78" spans="1:13" x14ac:dyDescent="0.25">
      <c r="A78" s="1">
        <f>'Second Set Result'!A19</f>
        <v>5</v>
      </c>
      <c r="B78" s="1">
        <f>'Second Set Result'!B19</f>
        <v>2</v>
      </c>
      <c r="C78" s="1">
        <f>'Second Set Result'!C19</f>
        <v>3</v>
      </c>
      <c r="D78" s="10">
        <f>'Second Set Result'!D19</f>
        <v>1.3100000000000001E-2</v>
      </c>
      <c r="E78" s="11">
        <f>'Second Set Result'!F19</f>
        <v>109.53</v>
      </c>
      <c r="F78" s="12">
        <f t="shared" si="9"/>
        <v>1.048</v>
      </c>
      <c r="G78" s="12">
        <f t="shared" si="10"/>
        <v>0.75940268051755322</v>
      </c>
      <c r="H78" s="12">
        <f>SUM($F$2:F78) / (COUNT($G$2:G78) * $P$2 * $P$1 * $P$4)</f>
        <v>1.3148575210904196</v>
      </c>
      <c r="I78" s="10">
        <f t="shared" si="13"/>
        <v>0.61600000000000044</v>
      </c>
      <c r="J78" s="10">
        <f>SUM($F$2:F78) / ($P$1 * $P$2)</f>
        <v>0.8099522329916985</v>
      </c>
      <c r="K78" s="11">
        <f t="shared" si="11"/>
        <v>114.78744</v>
      </c>
      <c r="L78" s="11">
        <f>SUM($K$2:K78)</f>
        <v>15978.197279999995</v>
      </c>
      <c r="M78" s="11">
        <f t="shared" si="12"/>
        <v>11677.581715824657</v>
      </c>
    </row>
    <row r="79" spans="1:13" x14ac:dyDescent="0.25">
      <c r="A79" s="1">
        <f>'Second Set Result'!A21</f>
        <v>5</v>
      </c>
      <c r="B79" s="1">
        <f>'Second Set Result'!B21</f>
        <v>2</v>
      </c>
      <c r="C79" s="1">
        <f>'Second Set Result'!C21</f>
        <v>1</v>
      </c>
      <c r="D79" s="10">
        <f>'Second Set Result'!D21</f>
        <v>1.3000000000000001E-2</v>
      </c>
      <c r="E79" s="11">
        <f>'Second Set Result'!F21</f>
        <v>159.5</v>
      </c>
      <c r="F79" s="12">
        <f t="shared" si="9"/>
        <v>1.04</v>
      </c>
      <c r="G79" s="12">
        <f t="shared" si="10"/>
        <v>0.7536057134907016</v>
      </c>
      <c r="H79" s="12">
        <f>SUM($F$2:F79) / (COUNT($G$2:G79) * $P$2 * $P$1 * $P$4)</f>
        <v>1.3076619850955513</v>
      </c>
      <c r="I79" s="10">
        <f t="shared" si="13"/>
        <v>0.62400000000000044</v>
      </c>
      <c r="J79" s="10">
        <f>SUM($F$2:F79) / ($P$1 * $P$2)</f>
        <v>0.815981078699624</v>
      </c>
      <c r="K79" s="11">
        <f t="shared" si="11"/>
        <v>165.88</v>
      </c>
      <c r="L79" s="11">
        <f>SUM($K$2:K79)</f>
        <v>16144.077279999994</v>
      </c>
      <c r="M79" s="11">
        <f t="shared" si="12"/>
        <v>11829.238621224978</v>
      </c>
    </row>
    <row r="80" spans="1:13" x14ac:dyDescent="0.25">
      <c r="A80" s="1">
        <f>'Second Set Result'!A114</f>
        <v>1</v>
      </c>
      <c r="B80" s="1">
        <f>'Second Set Result'!B114</f>
        <v>3</v>
      </c>
      <c r="C80" s="1">
        <f>'Second Set Result'!C114</f>
        <v>3</v>
      </c>
      <c r="D80" s="10">
        <f>'Second Set Result'!D114</f>
        <v>1.3000000000000001E-2</v>
      </c>
      <c r="E80" s="11">
        <f>'Second Set Result'!F114</f>
        <v>93.71</v>
      </c>
      <c r="F80" s="12">
        <f t="shared" si="9"/>
        <v>1.04</v>
      </c>
      <c r="G80" s="12">
        <f t="shared" si="10"/>
        <v>0.7536057134907016</v>
      </c>
      <c r="H80" s="12">
        <f>SUM($F$2:F80) / (COUNT($G$2:G80) * $P$2 * $P$1 * $P$4)</f>
        <v>1.3006486145689076</v>
      </c>
      <c r="I80" s="10">
        <f t="shared" si="13"/>
        <v>0.63200000000000045</v>
      </c>
      <c r="J80" s="10">
        <f>SUM($F$2:F80) / ($P$1 * $P$2)</f>
        <v>0.82200992440754961</v>
      </c>
      <c r="K80" s="11">
        <f t="shared" si="11"/>
        <v>97.458399999999997</v>
      </c>
      <c r="L80" s="11">
        <f>SUM($K$2:K80)</f>
        <v>16241.535679999994</v>
      </c>
      <c r="M80" s="11">
        <f t="shared" si="12"/>
        <v>11980.895526625298</v>
      </c>
    </row>
    <row r="81" spans="1:13" x14ac:dyDescent="0.25">
      <c r="A81" s="1">
        <f>'Second Set Result'!A9</f>
        <v>5</v>
      </c>
      <c r="B81" s="1">
        <f>'Second Set Result'!B9</f>
        <v>4</v>
      </c>
      <c r="C81" s="1">
        <f>'Second Set Result'!C9</f>
        <v>3</v>
      </c>
      <c r="D81" s="10">
        <f>'Second Set Result'!D9</f>
        <v>1.29E-2</v>
      </c>
      <c r="E81" s="11">
        <f>'Second Set Result'!F9</f>
        <v>118.33</v>
      </c>
      <c r="F81" s="12">
        <f t="shared" si="9"/>
        <v>1.032</v>
      </c>
      <c r="G81" s="12">
        <f t="shared" si="10"/>
        <v>0.74780874646385009</v>
      </c>
      <c r="H81" s="12">
        <f>SUM($F$2:F81) / (COUNT($G$2:G81) * $P$2 * $P$1 * $P$4)</f>
        <v>1.2937381162175945</v>
      </c>
      <c r="I81" s="10">
        <f t="shared" si="13"/>
        <v>0.64000000000000046</v>
      </c>
      <c r="J81" s="10">
        <f>SUM($F$2:F81) / ($P$1 * $P$2)</f>
        <v>0.82799239437926053</v>
      </c>
      <c r="K81" s="11">
        <f t="shared" si="11"/>
        <v>122.11656000000001</v>
      </c>
      <c r="L81" s="11">
        <f>SUM($K$2:K81)</f>
        <v>16363.652239999994</v>
      </c>
      <c r="M81" s="11">
        <f t="shared" si="12"/>
        <v>12132.552432025619</v>
      </c>
    </row>
    <row r="82" spans="1:13" x14ac:dyDescent="0.25">
      <c r="A82" s="1">
        <f>'Second Set Result'!A110</f>
        <v>1</v>
      </c>
      <c r="B82" s="1">
        <f>'Second Set Result'!B110</f>
        <v>4</v>
      </c>
      <c r="C82" s="1">
        <f>'Second Set Result'!C110</f>
        <v>2</v>
      </c>
      <c r="D82" s="10">
        <f>'Second Set Result'!D110</f>
        <v>1.24E-2</v>
      </c>
      <c r="E82" s="11">
        <f>'Second Set Result'!F110</f>
        <v>115.8</v>
      </c>
      <c r="F82" s="12">
        <f t="shared" si="9"/>
        <v>0.99199999999999999</v>
      </c>
      <c r="G82" s="12">
        <f t="shared" si="10"/>
        <v>0.71882391132959222</v>
      </c>
      <c r="H82" s="12">
        <f>SUM($F$2:F82) / (COUNT($G$2:G82) * $P$2 * $P$1 * $P$4)</f>
        <v>1.2866404099844091</v>
      </c>
      <c r="I82" s="10">
        <f t="shared" si="13"/>
        <v>0.64800000000000046</v>
      </c>
      <c r="J82" s="10">
        <f>SUM($F$2:F82) / ($P$1 * $P$2)</f>
        <v>0.83374298566989713</v>
      </c>
      <c r="K82" s="11">
        <f t="shared" si="11"/>
        <v>114.8736</v>
      </c>
      <c r="L82" s="11">
        <f>SUM($K$2:K82)</f>
        <v>16478.525839999995</v>
      </c>
      <c r="M82" s="11">
        <f t="shared" si="12"/>
        <v>12284.209337425938</v>
      </c>
    </row>
    <row r="83" spans="1:13" x14ac:dyDescent="0.25">
      <c r="A83" s="1">
        <f>'Second Set Result'!A100</f>
        <v>2</v>
      </c>
      <c r="B83" s="1">
        <f>'Second Set Result'!B100</f>
        <v>1</v>
      </c>
      <c r="C83" s="1">
        <f>'Second Set Result'!C100</f>
        <v>2</v>
      </c>
      <c r="D83" s="10">
        <f>'Second Set Result'!D100</f>
        <v>1.21E-2</v>
      </c>
      <c r="E83" s="11">
        <f>'Second Set Result'!F100</f>
        <v>60.28</v>
      </c>
      <c r="F83" s="12">
        <f t="shared" si="9"/>
        <v>0.96799999999999997</v>
      </c>
      <c r="G83" s="12">
        <f t="shared" si="10"/>
        <v>0.70143301024903759</v>
      </c>
      <c r="H83" s="12">
        <f>SUM($F$2:F83) / (COUNT($G$2:G83) * $P$2 * $P$1 * $P$4)</f>
        <v>1.2795037343778801</v>
      </c>
      <c r="I83" s="10">
        <f t="shared" si="13"/>
        <v>0.65600000000000047</v>
      </c>
      <c r="J83" s="10">
        <f>SUM($F$2:F83) / ($P$1 * $P$2)</f>
        <v>0.83935444975188944</v>
      </c>
      <c r="K83" s="11">
        <f t="shared" si="11"/>
        <v>58.351039999999998</v>
      </c>
      <c r="L83" s="11">
        <f>SUM($K$2:K83)</f>
        <v>16536.876879999996</v>
      </c>
      <c r="M83" s="11">
        <f t="shared" si="12"/>
        <v>12435.866242826258</v>
      </c>
    </row>
    <row r="84" spans="1:13" x14ac:dyDescent="0.25">
      <c r="A84" s="1">
        <f>'Second Set Result'!A99</f>
        <v>2</v>
      </c>
      <c r="B84" s="1">
        <f>'Second Set Result'!B99</f>
        <v>1</v>
      </c>
      <c r="C84" s="1">
        <f>'Second Set Result'!C99</f>
        <v>3</v>
      </c>
      <c r="D84" s="10">
        <f>'Second Set Result'!D99</f>
        <v>1.18E-2</v>
      </c>
      <c r="E84" s="11">
        <f>'Second Set Result'!F99</f>
        <v>98.54</v>
      </c>
      <c r="F84" s="12">
        <f t="shared" si="9"/>
        <v>0.94400000000000006</v>
      </c>
      <c r="G84" s="12">
        <f t="shared" si="10"/>
        <v>0.68404210916848307</v>
      </c>
      <c r="H84" s="12">
        <f>SUM($F$2:F84) / (COUNT($G$2:G84) * $P$2 * $P$1 * $P$4)</f>
        <v>1.2723294979295741</v>
      </c>
      <c r="I84" s="10">
        <f t="shared" si="13"/>
        <v>0.66400000000000048</v>
      </c>
      <c r="J84" s="10">
        <f>SUM($F$2:F84) / ($P$1 * $P$2)</f>
        <v>0.84482678662523725</v>
      </c>
      <c r="K84" s="11">
        <f t="shared" si="11"/>
        <v>93.021760000000015</v>
      </c>
      <c r="L84" s="11">
        <f>SUM($K$2:K84)</f>
        <v>16629.898639999996</v>
      </c>
      <c r="M84" s="11">
        <f t="shared" si="12"/>
        <v>12587.523148226579</v>
      </c>
    </row>
    <row r="85" spans="1:13" x14ac:dyDescent="0.25">
      <c r="A85" s="1">
        <f>'Second Set Result'!A93</f>
        <v>2</v>
      </c>
      <c r="B85" s="1">
        <f>'Second Set Result'!B93</f>
        <v>2</v>
      </c>
      <c r="C85" s="1">
        <f>'Second Set Result'!C93</f>
        <v>4</v>
      </c>
      <c r="D85" s="10">
        <f>'Second Set Result'!D93</f>
        <v>1.1699999999999999E-2</v>
      </c>
      <c r="E85" s="11">
        <f>'Second Set Result'!F93</f>
        <v>99.04</v>
      </c>
      <c r="F85" s="12">
        <f t="shared" si="9"/>
        <v>0.93599999999999994</v>
      </c>
      <c r="G85" s="12">
        <f t="shared" si="10"/>
        <v>0.67824514214163134</v>
      </c>
      <c r="H85" s="12">
        <f>SUM($F$2:F85) / (COUNT($G$2:G85) * $P$2 * $P$1 * $P$4)</f>
        <v>1.265257065122575</v>
      </c>
      <c r="I85" s="10">
        <f t="shared" si="13"/>
        <v>0.67200000000000049</v>
      </c>
      <c r="J85" s="10">
        <f>SUM($F$2:F85) / ($P$1 * $P$2)</f>
        <v>0.85025274776237025</v>
      </c>
      <c r="K85" s="11">
        <f t="shared" si="11"/>
        <v>92.701440000000005</v>
      </c>
      <c r="L85" s="11">
        <f>SUM($K$2:K85)</f>
        <v>16722.600079999997</v>
      </c>
      <c r="M85" s="11">
        <f t="shared" si="12"/>
        <v>12739.180053626898</v>
      </c>
    </row>
    <row r="86" spans="1:13" x14ac:dyDescent="0.25">
      <c r="A86" s="1">
        <f>'Second Set Result'!A41</f>
        <v>4</v>
      </c>
      <c r="B86" s="1">
        <f>'Second Set Result'!B41</f>
        <v>3</v>
      </c>
      <c r="C86" s="1">
        <f>'Second Set Result'!C41</f>
        <v>1</v>
      </c>
      <c r="D86" s="10">
        <f>'Second Set Result'!D41</f>
        <v>1.1399999999999999E-2</v>
      </c>
      <c r="E86" s="11">
        <f>'Second Set Result'!F41</f>
        <v>155.41</v>
      </c>
      <c r="F86" s="12">
        <f t="shared" si="9"/>
        <v>0.91199999999999992</v>
      </c>
      <c r="G86" s="12">
        <f t="shared" si="10"/>
        <v>0.66085424106107671</v>
      </c>
      <c r="H86" s="12">
        <f>SUM($F$2:F86) / (COUNT($G$2:G86) * $P$2 * $P$1 * $P$4)</f>
        <v>1.2581464436630279</v>
      </c>
      <c r="I86" s="10">
        <f t="shared" si="13"/>
        <v>0.68000000000000049</v>
      </c>
      <c r="J86" s="10">
        <f>SUM($F$2:F86) / ($P$1 * $P$2)</f>
        <v>0.85553958169085897</v>
      </c>
      <c r="K86" s="11">
        <f t="shared" si="11"/>
        <v>141.73391999999998</v>
      </c>
      <c r="L86" s="11">
        <f>SUM($K$2:K86)</f>
        <v>16864.333999999995</v>
      </c>
      <c r="M86" s="11">
        <f t="shared" si="12"/>
        <v>12890.836959027218</v>
      </c>
    </row>
    <row r="87" spans="1:13" x14ac:dyDescent="0.25">
      <c r="A87" s="1">
        <f>'Second Set Result'!A36</f>
        <v>4</v>
      </c>
      <c r="B87" s="1">
        <f>'Second Set Result'!B36</f>
        <v>4</v>
      </c>
      <c r="C87" s="1">
        <f>'Second Set Result'!C36</f>
        <v>1</v>
      </c>
      <c r="D87" s="10">
        <f>'Second Set Result'!D36</f>
        <v>1.11E-2</v>
      </c>
      <c r="E87" s="11">
        <f>'Second Set Result'!F36</f>
        <v>120.73</v>
      </c>
      <c r="F87" s="12">
        <f t="shared" si="9"/>
        <v>0.88800000000000001</v>
      </c>
      <c r="G87" s="12">
        <f t="shared" si="10"/>
        <v>0.64346333998052208</v>
      </c>
      <c r="H87" s="12">
        <f>SUM($F$2:F87) / (COUNT($G$2:G87) * $P$2 * $P$1 * $P$4)</f>
        <v>1.2509989657132314</v>
      </c>
      <c r="I87" s="10">
        <f t="shared" si="13"/>
        <v>0.6880000000000005</v>
      </c>
      <c r="J87" s="10">
        <f>SUM($F$2:F87) / ($P$1 * $P$2)</f>
        <v>0.86068728841070319</v>
      </c>
      <c r="K87" s="11">
        <f t="shared" si="11"/>
        <v>107.20824</v>
      </c>
      <c r="L87" s="11">
        <f>SUM($K$2:K87)</f>
        <v>16971.542239999995</v>
      </c>
      <c r="M87" s="11">
        <f t="shared" si="12"/>
        <v>13042.493864427539</v>
      </c>
    </row>
    <row r="88" spans="1:13" x14ac:dyDescent="0.25">
      <c r="A88" s="1">
        <f>'Second Set Result'!A98</f>
        <v>2</v>
      </c>
      <c r="B88" s="1">
        <f>'Second Set Result'!B98</f>
        <v>1</v>
      </c>
      <c r="C88" s="1">
        <f>'Second Set Result'!C98</f>
        <v>4</v>
      </c>
      <c r="D88" s="10">
        <f>'Second Set Result'!D98</f>
        <v>1.1000000000000001E-2</v>
      </c>
      <c r="E88" s="11">
        <f>'Second Set Result'!F98</f>
        <v>80.569999999999993</v>
      </c>
      <c r="F88" s="12">
        <f t="shared" si="9"/>
        <v>0.88000000000000012</v>
      </c>
      <c r="G88" s="12">
        <f t="shared" si="10"/>
        <v>0.63766637295367068</v>
      </c>
      <c r="H88" s="12">
        <f>SUM($F$2:F88) / (COUNT($G$2:G88) * $P$2 * $P$1 * $P$4)</f>
        <v>1.2439491657964545</v>
      </c>
      <c r="I88" s="10">
        <f t="shared" si="13"/>
        <v>0.69600000000000051</v>
      </c>
      <c r="J88" s="10">
        <f>SUM($F$2:F88) / ($P$1 * $P$2)</f>
        <v>0.86578861939433249</v>
      </c>
      <c r="K88" s="11">
        <f t="shared" si="11"/>
        <v>70.901600000000002</v>
      </c>
      <c r="L88" s="11">
        <f>SUM($K$2:K88)</f>
        <v>17042.443839999996</v>
      </c>
      <c r="M88" s="11">
        <f t="shared" si="12"/>
        <v>13194.15076982786</v>
      </c>
    </row>
    <row r="89" spans="1:13" x14ac:dyDescent="0.25">
      <c r="A89" s="1">
        <f>'Second Set Result'!A4</f>
        <v>5</v>
      </c>
      <c r="B89" s="1">
        <f>'Second Set Result'!B4</f>
        <v>5</v>
      </c>
      <c r="C89" s="1">
        <f>'Second Set Result'!C4</f>
        <v>3</v>
      </c>
      <c r="D89" s="10">
        <f>'Second Set Result'!D4</f>
        <v>1.09E-2</v>
      </c>
      <c r="E89" s="11">
        <f>'Second Set Result'!F4</f>
        <v>125.38</v>
      </c>
      <c r="F89" s="12">
        <f t="shared" si="9"/>
        <v>0.872</v>
      </c>
      <c r="G89" s="12">
        <f t="shared" si="10"/>
        <v>0.63186940592681906</v>
      </c>
      <c r="H89" s="12">
        <f>SUM($F$2:F89) / (COUNT($G$2:G89) * $P$2 * $P$1 * $P$4)</f>
        <v>1.2369937139797544</v>
      </c>
      <c r="I89" s="10">
        <f t="shared" si="13"/>
        <v>0.70400000000000051</v>
      </c>
      <c r="J89" s="10">
        <f>SUM($F$2:F89) / ($P$1 * $P$2)</f>
        <v>0.87084357464174711</v>
      </c>
      <c r="K89" s="11">
        <f t="shared" si="11"/>
        <v>109.33135999999999</v>
      </c>
      <c r="L89" s="11">
        <f>SUM($K$2:K89)</f>
        <v>17151.775199999996</v>
      </c>
      <c r="M89" s="11">
        <f t="shared" si="12"/>
        <v>13345.807675228181</v>
      </c>
    </row>
    <row r="90" spans="1:13" x14ac:dyDescent="0.25">
      <c r="A90" s="1">
        <f>'Second Set Result'!A105</f>
        <v>1</v>
      </c>
      <c r="B90" s="1">
        <f>'Second Set Result'!B105</f>
        <v>5</v>
      </c>
      <c r="C90" s="1">
        <f>'Second Set Result'!C105</f>
        <v>2</v>
      </c>
      <c r="D90" s="10">
        <f>'Second Set Result'!D105</f>
        <v>1.09E-2</v>
      </c>
      <c r="E90" s="11">
        <f>'Second Set Result'!F105</f>
        <v>73.41</v>
      </c>
      <c r="F90" s="12">
        <f t="shared" si="9"/>
        <v>0.872</v>
      </c>
      <c r="G90" s="12">
        <f t="shared" si="10"/>
        <v>0.63186940592681906</v>
      </c>
      <c r="H90" s="12">
        <f>SUM($F$2:F90) / (COUNT($G$2:G90) * $P$2 * $P$1 * $P$4)</f>
        <v>1.2301945644510699</v>
      </c>
      <c r="I90" s="10">
        <f t="shared" si="13"/>
        <v>0.71200000000000052</v>
      </c>
      <c r="J90" s="10">
        <f>SUM($F$2:F90) / ($P$1 * $P$2)</f>
        <v>0.87589852988916173</v>
      </c>
      <c r="K90" s="11">
        <f t="shared" si="11"/>
        <v>64.01352</v>
      </c>
      <c r="L90" s="11">
        <f>SUM($K$2:K90)</f>
        <v>17215.788719999997</v>
      </c>
      <c r="M90" s="11">
        <f t="shared" si="12"/>
        <v>13497.464580628501</v>
      </c>
    </row>
    <row r="91" spans="1:13" x14ac:dyDescent="0.25">
      <c r="A91" s="1">
        <f>'Second Set Result'!A58</f>
        <v>3</v>
      </c>
      <c r="B91" s="1">
        <f>'Second Set Result'!B58</f>
        <v>4</v>
      </c>
      <c r="C91" s="1">
        <f>'Second Set Result'!C58</f>
        <v>4</v>
      </c>
      <c r="D91" s="10">
        <f>'Second Set Result'!D58</f>
        <v>1.0700000000000001E-2</v>
      </c>
      <c r="E91" s="11">
        <f>'Second Set Result'!F58</f>
        <v>91.42</v>
      </c>
      <c r="F91" s="12">
        <f t="shared" si="9"/>
        <v>0.85600000000000009</v>
      </c>
      <c r="G91" s="12">
        <f t="shared" si="10"/>
        <v>0.62027547187311594</v>
      </c>
      <c r="H91" s="12">
        <f>SUM($F$2:F91) / (COUNT($G$2:G91) * $P$2 * $P$1 * $P$4)</f>
        <v>1.2234176856446481</v>
      </c>
      <c r="I91" s="10">
        <f t="shared" si="13"/>
        <v>0.72000000000000053</v>
      </c>
      <c r="J91" s="10">
        <f>SUM($F$2:F91) / ($P$1 * $P$2)</f>
        <v>0.88086073366414663</v>
      </c>
      <c r="K91" s="11">
        <f t="shared" si="11"/>
        <v>78.255520000000004</v>
      </c>
      <c r="L91" s="11">
        <f>SUM($K$2:K91)</f>
        <v>17294.044239999996</v>
      </c>
      <c r="M91" s="11">
        <f t="shared" si="12"/>
        <v>13649.12148602882</v>
      </c>
    </row>
    <row r="92" spans="1:13" x14ac:dyDescent="0.25">
      <c r="A92" s="1">
        <f>'Second Set Result'!A120</f>
        <v>1</v>
      </c>
      <c r="B92" s="1">
        <f>'Second Set Result'!B120</f>
        <v>2</v>
      </c>
      <c r="C92" s="1">
        <f>'Second Set Result'!C120</f>
        <v>2</v>
      </c>
      <c r="D92" s="10">
        <f>'Second Set Result'!D120</f>
        <v>1.0500000000000001E-2</v>
      </c>
      <c r="E92" s="11">
        <f>'Second Set Result'!F120</f>
        <v>93.68</v>
      </c>
      <c r="F92" s="12">
        <f t="shared" si="9"/>
        <v>0.84</v>
      </c>
      <c r="G92" s="12">
        <f t="shared" si="10"/>
        <v>0.60868153781941281</v>
      </c>
      <c r="H92" s="12">
        <f>SUM($F$2:F92) / (COUNT($G$2:G92) * $P$2 * $P$1 * $P$4)</f>
        <v>1.2166623433608543</v>
      </c>
      <c r="I92" s="10">
        <f t="shared" si="13"/>
        <v>0.72800000000000054</v>
      </c>
      <c r="J92" s="10">
        <f>SUM($F$2:F92) / ($P$1 * $P$2)</f>
        <v>0.88573018596670194</v>
      </c>
      <c r="K92" s="11">
        <f t="shared" si="11"/>
        <v>78.691200000000009</v>
      </c>
      <c r="L92" s="11">
        <f>SUM($K$2:K92)</f>
        <v>17372.735439999997</v>
      </c>
      <c r="M92" s="11">
        <f t="shared" si="12"/>
        <v>13800.778391429141</v>
      </c>
    </row>
    <row r="93" spans="1:13" x14ac:dyDescent="0.25">
      <c r="A93" s="1">
        <f>'Second Set Result'!A61</f>
        <v>3</v>
      </c>
      <c r="B93" s="1">
        <f>'Second Set Result'!B61</f>
        <v>4</v>
      </c>
      <c r="C93" s="1">
        <f>'Second Set Result'!C61</f>
        <v>1</v>
      </c>
      <c r="D93" s="10">
        <f>'Second Set Result'!D61</f>
        <v>1.03E-2</v>
      </c>
      <c r="E93" s="11">
        <f>'Second Set Result'!F61</f>
        <v>66.98</v>
      </c>
      <c r="F93" s="12">
        <f t="shared" si="9"/>
        <v>0.82400000000000007</v>
      </c>
      <c r="G93" s="12">
        <f t="shared" si="10"/>
        <v>0.5970876037657098</v>
      </c>
      <c r="H93" s="12">
        <f>SUM($F$2:F93) / (COUNT($G$2:G93) * $P$2 * $P$1 * $P$4)</f>
        <v>1.2099278353217766</v>
      </c>
      <c r="I93" s="10">
        <f t="shared" si="13"/>
        <v>0.73600000000000054</v>
      </c>
      <c r="J93" s="10">
        <f>SUM($F$2:F93) / ($P$1 * $P$2)</f>
        <v>0.89050688679682777</v>
      </c>
      <c r="K93" s="11">
        <f t="shared" si="11"/>
        <v>55.191520000000004</v>
      </c>
      <c r="L93" s="11">
        <f>SUM($K$2:K93)</f>
        <v>17427.926959999997</v>
      </c>
      <c r="M93" s="11">
        <f t="shared" si="12"/>
        <v>13952.435296829461</v>
      </c>
    </row>
    <row r="94" spans="1:13" x14ac:dyDescent="0.25">
      <c r="A94" s="1">
        <f>'Second Set Result'!A53</f>
        <v>3</v>
      </c>
      <c r="B94" s="1">
        <f>'Second Set Result'!B53</f>
        <v>5</v>
      </c>
      <c r="C94" s="1">
        <f>'Second Set Result'!C53</f>
        <v>4</v>
      </c>
      <c r="D94" s="10">
        <f>'Second Set Result'!D53</f>
        <v>1.01E-2</v>
      </c>
      <c r="E94" s="11">
        <f>'Second Set Result'!F53</f>
        <v>64.790000000000006</v>
      </c>
      <c r="F94" s="12">
        <f t="shared" si="9"/>
        <v>0.80800000000000005</v>
      </c>
      <c r="G94" s="12">
        <f t="shared" si="10"/>
        <v>0.58549366971200667</v>
      </c>
      <c r="H94" s="12">
        <f>SUM($F$2:F94) / (COUNT($G$2:G94) * $P$2 * $P$1 * $P$4)</f>
        <v>1.2032134894550048</v>
      </c>
      <c r="I94" s="10">
        <f t="shared" si="13"/>
        <v>0.74400000000000055</v>
      </c>
      <c r="J94" s="10">
        <f>SUM($F$2:F94) / ($P$1 * $P$2)</f>
        <v>0.89519083615452377</v>
      </c>
      <c r="K94" s="11">
        <f t="shared" si="11"/>
        <v>52.350320000000011</v>
      </c>
      <c r="L94" s="11">
        <f>SUM($K$2:K94)</f>
        <v>17480.277279999998</v>
      </c>
      <c r="M94" s="11">
        <f t="shared" si="12"/>
        <v>14104.09220222978</v>
      </c>
    </row>
    <row r="95" spans="1:13" x14ac:dyDescent="0.25">
      <c r="A95" s="1">
        <f>'Second Set Result'!A104</f>
        <v>1</v>
      </c>
      <c r="B95" s="1">
        <f>'Second Set Result'!B104</f>
        <v>5</v>
      </c>
      <c r="C95" s="1">
        <f>'Second Set Result'!C104</f>
        <v>3</v>
      </c>
      <c r="D95" s="10">
        <f>'Second Set Result'!D104</f>
        <v>1.01E-2</v>
      </c>
      <c r="E95" s="11">
        <f>'Second Set Result'!F104</f>
        <v>89.78</v>
      </c>
      <c r="F95" s="12">
        <f t="shared" si="9"/>
        <v>0.80800000000000005</v>
      </c>
      <c r="G95" s="12">
        <f t="shared" si="10"/>
        <v>0.58549366971200667</v>
      </c>
      <c r="H95" s="12">
        <f>SUM($F$2:F95) / (COUNT($G$2:G95) * $P$2 * $P$1 * $P$4)</f>
        <v>1.1966420020109305</v>
      </c>
      <c r="I95" s="10">
        <f t="shared" si="13"/>
        <v>0.75200000000000056</v>
      </c>
      <c r="J95" s="10">
        <f>SUM($F$2:F95) / ($P$1 * $P$2)</f>
        <v>0.89987478551221978</v>
      </c>
      <c r="K95" s="11">
        <f t="shared" si="11"/>
        <v>72.542240000000007</v>
      </c>
      <c r="L95" s="11">
        <f>SUM($K$2:K95)</f>
        <v>17552.819519999997</v>
      </c>
      <c r="M95" s="11">
        <f t="shared" si="12"/>
        <v>14255.749107630101</v>
      </c>
    </row>
    <row r="96" spans="1:13" x14ac:dyDescent="0.25">
      <c r="A96" s="1">
        <f>'Second Set Result'!A82</f>
        <v>2</v>
      </c>
      <c r="B96" s="1">
        <f>'Second Set Result'!B82</f>
        <v>4</v>
      </c>
      <c r="C96" s="1">
        <f>'Second Set Result'!C82</f>
        <v>5</v>
      </c>
      <c r="D96" s="10">
        <f>'Second Set Result'!D82</f>
        <v>9.8999999999999991E-3</v>
      </c>
      <c r="E96" s="11">
        <f>'Second Set Result'!F82</f>
        <v>72.52</v>
      </c>
      <c r="F96" s="12">
        <f t="shared" si="9"/>
        <v>0.79199999999999993</v>
      </c>
      <c r="G96" s="12">
        <f t="shared" si="10"/>
        <v>0.57389973565830343</v>
      </c>
      <c r="H96" s="12">
        <f>SUM($F$2:F96) / (COUNT($G$2:G96) * $P$2 * $P$1 * $P$4)</f>
        <v>1.1900868202598502</v>
      </c>
      <c r="I96" s="10">
        <f t="shared" si="13"/>
        <v>0.76000000000000056</v>
      </c>
      <c r="J96" s="10">
        <f>SUM($F$2:F96) / ($P$1 * $P$2)</f>
        <v>0.90446598339748618</v>
      </c>
      <c r="K96" s="11">
        <f t="shared" si="11"/>
        <v>57.435839999999992</v>
      </c>
      <c r="L96" s="11">
        <f>SUM($K$2:K96)</f>
        <v>17610.255359999996</v>
      </c>
      <c r="M96" s="11">
        <f t="shared" si="12"/>
        <v>14407.406013030421</v>
      </c>
    </row>
    <row r="97" spans="1:13" x14ac:dyDescent="0.25">
      <c r="A97" s="1">
        <f>'Second Set Result'!A54</f>
        <v>3</v>
      </c>
      <c r="B97" s="1">
        <f>'Second Set Result'!B54</f>
        <v>5</v>
      </c>
      <c r="C97" s="1">
        <f>'Second Set Result'!C54</f>
        <v>3</v>
      </c>
      <c r="D97" s="10">
        <f>'Second Set Result'!D54</f>
        <v>9.8999999999999991E-3</v>
      </c>
      <c r="E97" s="11">
        <f>'Second Set Result'!F54</f>
        <v>300.31</v>
      </c>
      <c r="F97" s="12">
        <f t="shared" si="9"/>
        <v>0.79199999999999993</v>
      </c>
      <c r="G97" s="12">
        <f t="shared" si="10"/>
        <v>0.57389973565830343</v>
      </c>
      <c r="H97" s="12">
        <f>SUM($F$2:F97) / (COUNT($G$2:G97) * $P$2 * $P$1 * $P$4)</f>
        <v>1.1836682047952507</v>
      </c>
      <c r="I97" s="10">
        <f t="shared" si="13"/>
        <v>0.76800000000000057</v>
      </c>
      <c r="J97" s="10">
        <f>SUM($F$2:F97) / ($P$1 * $P$2)</f>
        <v>0.90905718128275259</v>
      </c>
      <c r="K97" s="11">
        <f t="shared" si="11"/>
        <v>237.84551999999999</v>
      </c>
      <c r="L97" s="11">
        <f>SUM($K$2:K97)</f>
        <v>17848.100879999995</v>
      </c>
      <c r="M97" s="11">
        <f t="shared" si="12"/>
        <v>14559.062918430742</v>
      </c>
    </row>
    <row r="98" spans="1:13" x14ac:dyDescent="0.25">
      <c r="A98" s="1">
        <f>'Second Set Result'!A70</f>
        <v>3</v>
      </c>
      <c r="B98" s="1">
        <f>'Second Set Result'!B70</f>
        <v>2</v>
      </c>
      <c r="C98" s="1">
        <f>'Second Set Result'!C70</f>
        <v>2</v>
      </c>
      <c r="D98" s="10">
        <f>'Second Set Result'!D70</f>
        <v>9.7999999999999997E-3</v>
      </c>
      <c r="E98" s="11">
        <f>'Second Set Result'!F70</f>
        <v>105.04</v>
      </c>
      <c r="F98" s="12">
        <f t="shared" ref="F98:F126" si="14">D98 * $P$1 * $P$4</f>
        <v>0.78400000000000003</v>
      </c>
      <c r="G98" s="12">
        <f t="shared" ref="G98:G129" si="15">F98 / ($P$2 * $P$1 * $P$4)</f>
        <v>0.56810276863145204</v>
      </c>
      <c r="H98" s="12">
        <f>SUM($F$2:F98) / (COUNT($G$2:G98) * $P$2 * $P$1 * $P$4)</f>
        <v>1.1773221693708815</v>
      </c>
      <c r="I98" s="10">
        <f t="shared" si="13"/>
        <v>0.77600000000000058</v>
      </c>
      <c r="J98" s="10">
        <f>SUM($F$2:F98) / ($P$1 * $P$2)</f>
        <v>0.9136020034318042</v>
      </c>
      <c r="K98" s="11">
        <f t="shared" ref="K98:K126" si="16">F98 * E98</f>
        <v>82.351360000000014</v>
      </c>
      <c r="L98" s="11">
        <f>SUM($K$2:K98)</f>
        <v>17930.452239999995</v>
      </c>
      <c r="M98" s="11">
        <f t="shared" ref="M98:M126" si="17">I98 * $P$1 * $P$2  * $P$3</f>
        <v>14710.719823831061</v>
      </c>
    </row>
    <row r="99" spans="1:13" x14ac:dyDescent="0.25">
      <c r="A99" s="1">
        <f>'Second Set Result'!A119</f>
        <v>1</v>
      </c>
      <c r="B99" s="1">
        <f>'Second Set Result'!B119</f>
        <v>2</v>
      </c>
      <c r="C99" s="1">
        <f>'Second Set Result'!C119</f>
        <v>3</v>
      </c>
      <c r="D99" s="10">
        <f>'Second Set Result'!D119</f>
        <v>9.7999999999999997E-3</v>
      </c>
      <c r="E99" s="11">
        <f>'Second Set Result'!F119</f>
        <v>92.6</v>
      </c>
      <c r="F99" s="12">
        <f t="shared" si="14"/>
        <v>0.78400000000000003</v>
      </c>
      <c r="G99" s="12">
        <f t="shared" si="15"/>
        <v>0.56810276863145204</v>
      </c>
      <c r="H99" s="12">
        <f>SUM($F$2:F99) / (COUNT($G$2:G99) * $P$2 * $P$1 * $P$4)</f>
        <v>1.1711056448735404</v>
      </c>
      <c r="I99" s="10">
        <f t="shared" si="13"/>
        <v>0.78400000000000059</v>
      </c>
      <c r="J99" s="10">
        <f>SUM($F$2:F99) / ($P$1 * $P$2)</f>
        <v>0.9181468255808557</v>
      </c>
      <c r="K99" s="11">
        <f t="shared" si="16"/>
        <v>72.598399999999998</v>
      </c>
      <c r="L99" s="11">
        <f>SUM($K$2:K99)</f>
        <v>18003.050639999994</v>
      </c>
      <c r="M99" s="11">
        <f t="shared" si="17"/>
        <v>14862.376729231381</v>
      </c>
    </row>
    <row r="100" spans="1:13" x14ac:dyDescent="0.25">
      <c r="A100" s="1">
        <f>'Second Set Result'!A78</f>
        <v>2</v>
      </c>
      <c r="B100" s="1">
        <f>'Second Set Result'!B78</f>
        <v>5</v>
      </c>
      <c r="C100" s="1">
        <f>'Second Set Result'!C78</f>
        <v>4</v>
      </c>
      <c r="D100" s="10">
        <f>'Second Set Result'!D78</f>
        <v>9.7000000000000003E-3</v>
      </c>
      <c r="E100" s="11">
        <f>'Second Set Result'!F78</f>
        <v>72.400000000000006</v>
      </c>
      <c r="F100" s="12">
        <f t="shared" si="14"/>
        <v>0.77600000000000002</v>
      </c>
      <c r="G100" s="12">
        <f t="shared" si="15"/>
        <v>0.56230580160460042</v>
      </c>
      <c r="H100" s="12">
        <f>SUM($F$2:F100) / (COUNT($G$2:G100) * $P$2 * $P$1 * $P$4)</f>
        <v>1.1649561515071873</v>
      </c>
      <c r="I100" s="10">
        <f t="shared" si="13"/>
        <v>0.79200000000000059</v>
      </c>
      <c r="J100" s="10">
        <f>SUM($F$2:F100) / ($P$1 * $P$2)</f>
        <v>0.92264527199369262</v>
      </c>
      <c r="K100" s="11">
        <f t="shared" si="16"/>
        <v>56.182400000000008</v>
      </c>
      <c r="L100" s="11">
        <f>SUM($K$2:K100)</f>
        <v>18059.233039999996</v>
      </c>
      <c r="M100" s="11">
        <f t="shared" si="17"/>
        <v>15014.033634631705</v>
      </c>
    </row>
    <row r="101" spans="1:13" x14ac:dyDescent="0.25">
      <c r="A101" s="1">
        <f>'Second Set Result'!A71</f>
        <v>3</v>
      </c>
      <c r="B101" s="1">
        <f>'Second Set Result'!B71</f>
        <v>2</v>
      </c>
      <c r="C101" s="1">
        <f>'Second Set Result'!C71</f>
        <v>1</v>
      </c>
      <c r="D101" s="10">
        <f>'Second Set Result'!D71</f>
        <v>9.300000000000001E-3</v>
      </c>
      <c r="E101" s="11">
        <f>'Second Set Result'!F71</f>
        <v>129.88</v>
      </c>
      <c r="F101" s="12">
        <f t="shared" si="14"/>
        <v>0.74400000000000011</v>
      </c>
      <c r="G101" s="12">
        <f t="shared" si="15"/>
        <v>0.53911793349719428</v>
      </c>
      <c r="H101" s="12">
        <f>SUM($F$2:F101) / (COUNT($G$2:G101) * $P$2 * $P$1 * $P$4)</f>
        <v>1.1586977693270875</v>
      </c>
      <c r="I101" s="10">
        <f t="shared" si="13"/>
        <v>0.8000000000000006</v>
      </c>
      <c r="J101" s="10">
        <f>SUM($F$2:F101) / ($P$1 * $P$2)</f>
        <v>0.92695821546167012</v>
      </c>
      <c r="K101" s="11">
        <f t="shared" si="16"/>
        <v>96.630720000000011</v>
      </c>
      <c r="L101" s="11">
        <f>SUM($K$2:K101)</f>
        <v>18155.863759999997</v>
      </c>
      <c r="M101" s="11">
        <f t="shared" si="17"/>
        <v>15165.690540032025</v>
      </c>
    </row>
    <row r="102" spans="1:13" x14ac:dyDescent="0.25">
      <c r="A102" s="1">
        <f>'Second Set Result'!A64</f>
        <v>3</v>
      </c>
      <c r="B102" s="1">
        <f>'Second Set Result'!B64</f>
        <v>3</v>
      </c>
      <c r="C102" s="1">
        <f>'Second Set Result'!C64</f>
        <v>3</v>
      </c>
      <c r="D102" s="10">
        <f>'Second Set Result'!D64</f>
        <v>8.8000000000000005E-3</v>
      </c>
      <c r="E102" s="11">
        <f>'Second Set Result'!F64</f>
        <v>80.86</v>
      </c>
      <c r="F102" s="12">
        <f t="shared" si="14"/>
        <v>0.70399999999999996</v>
      </c>
      <c r="G102" s="12">
        <f t="shared" si="15"/>
        <v>0.51013309836293641</v>
      </c>
      <c r="H102" s="12">
        <f>SUM($F$2:F102) / (COUNT($G$2:G102) * $P$2 * $P$1 * $P$4)</f>
        <v>1.152276336941304</v>
      </c>
      <c r="I102" s="10">
        <f t="shared" si="13"/>
        <v>0.80800000000000061</v>
      </c>
      <c r="J102" s="10">
        <f>SUM($F$2:F102) / ($P$1 * $P$2)</f>
        <v>0.93103928024857374</v>
      </c>
      <c r="K102" s="11">
        <f t="shared" si="16"/>
        <v>56.925439999999995</v>
      </c>
      <c r="L102" s="11">
        <f>SUM($K$2:K102)</f>
        <v>18212.789199999996</v>
      </c>
      <c r="M102" s="11">
        <f t="shared" si="17"/>
        <v>15317.347445432344</v>
      </c>
    </row>
    <row r="103" spans="1:13" x14ac:dyDescent="0.25">
      <c r="A103" s="1">
        <f>'Second Set Result'!A118</f>
        <v>1</v>
      </c>
      <c r="B103" s="1">
        <f>'Second Set Result'!B118</f>
        <v>2</v>
      </c>
      <c r="C103" s="1">
        <f>'Second Set Result'!C118</f>
        <v>4</v>
      </c>
      <c r="D103" s="10">
        <f>'Second Set Result'!D118</f>
        <v>8.8000000000000005E-3</v>
      </c>
      <c r="E103" s="11">
        <f>'Second Set Result'!F118</f>
        <v>112.78</v>
      </c>
      <c r="F103" s="12">
        <f t="shared" si="14"/>
        <v>0.70399999999999996</v>
      </c>
      <c r="G103" s="12">
        <f t="shared" si="15"/>
        <v>0.51013309836293641</v>
      </c>
      <c r="H103" s="12">
        <f>SUM($F$2:F103) / (COUNT($G$2:G103) * $P$2 * $P$1 * $P$4)</f>
        <v>1.1459808149944573</v>
      </c>
      <c r="I103" s="10">
        <f t="shared" si="13"/>
        <v>0.81600000000000061</v>
      </c>
      <c r="J103" s="10">
        <f>SUM($F$2:F103) / ($P$1 * $P$2)</f>
        <v>0.93512034503547725</v>
      </c>
      <c r="K103" s="11">
        <f t="shared" si="16"/>
        <v>79.397120000000001</v>
      </c>
      <c r="L103" s="11">
        <f>SUM($K$2:K103)</f>
        <v>18292.186319999997</v>
      </c>
      <c r="M103" s="11">
        <f t="shared" si="17"/>
        <v>15469.004350832665</v>
      </c>
    </row>
    <row r="104" spans="1:13" x14ac:dyDescent="0.25">
      <c r="A104" s="1">
        <f>'Second Set Result'!A55</f>
        <v>3</v>
      </c>
      <c r="B104" s="1">
        <f>'Second Set Result'!B55</f>
        <v>5</v>
      </c>
      <c r="C104" s="1">
        <f>'Second Set Result'!C55</f>
        <v>2</v>
      </c>
      <c r="D104" s="10">
        <f>'Second Set Result'!D55</f>
        <v>8.8000000000000005E-3</v>
      </c>
      <c r="E104" s="11">
        <f>'Second Set Result'!F55</f>
        <v>113.44</v>
      </c>
      <c r="F104" s="12">
        <f t="shared" si="14"/>
        <v>0.70399999999999996</v>
      </c>
      <c r="G104" s="12">
        <f t="shared" si="15"/>
        <v>0.51013309836293641</v>
      </c>
      <c r="H104" s="12">
        <f>SUM($F$2:F104) / (COUNT($G$2:G104) * $P$2 * $P$1 * $P$4)</f>
        <v>1.1398075361922095</v>
      </c>
      <c r="I104" s="10">
        <f t="shared" si="13"/>
        <v>0.82400000000000062</v>
      </c>
      <c r="J104" s="10">
        <f>SUM($F$2:F104) / ($P$1 * $P$2)</f>
        <v>0.93920140982238076</v>
      </c>
      <c r="K104" s="11">
        <f t="shared" si="16"/>
        <v>79.86175999999999</v>
      </c>
      <c r="L104" s="11">
        <f>SUM($K$2:K104)</f>
        <v>18372.048079999997</v>
      </c>
      <c r="M104" s="11">
        <f t="shared" si="17"/>
        <v>15620.661256232981</v>
      </c>
    </row>
    <row r="105" spans="1:13" x14ac:dyDescent="0.25">
      <c r="A105" s="1">
        <f>'Second Set Result'!A108</f>
        <v>1</v>
      </c>
      <c r="B105" s="1">
        <f>'Second Set Result'!B108</f>
        <v>4</v>
      </c>
      <c r="C105" s="1">
        <f>'Second Set Result'!C108</f>
        <v>4</v>
      </c>
      <c r="D105" s="10">
        <f>'Second Set Result'!D108</f>
        <v>7.8000000000000005E-3</v>
      </c>
      <c r="E105" s="11">
        <f>'Second Set Result'!F108</f>
        <v>67.48</v>
      </c>
      <c r="F105" s="12">
        <f t="shared" si="14"/>
        <v>0.624</v>
      </c>
      <c r="G105" s="12">
        <f t="shared" si="15"/>
        <v>0.45216342809442095</v>
      </c>
      <c r="H105" s="12">
        <f>SUM($F$2:F105) / (COUNT($G$2:G105) * $P$2 * $P$1 * $P$4)</f>
        <v>1.133195573614346</v>
      </c>
      <c r="I105" s="10">
        <f t="shared" si="13"/>
        <v>0.83200000000000063</v>
      </c>
      <c r="J105" s="10">
        <f>SUM($F$2:F105) / ($P$1 * $P$2)</f>
        <v>0.94281871724713606</v>
      </c>
      <c r="K105" s="11">
        <f t="shared" si="16"/>
        <v>42.107520000000001</v>
      </c>
      <c r="L105" s="11">
        <f>SUM($K$2:K105)</f>
        <v>18414.155599999998</v>
      </c>
      <c r="M105" s="11">
        <f t="shared" si="17"/>
        <v>15772.318161633302</v>
      </c>
    </row>
    <row r="106" spans="1:13" x14ac:dyDescent="0.25">
      <c r="A106" s="1">
        <f>'Second Set Result'!A84</f>
        <v>2</v>
      </c>
      <c r="B106" s="1">
        <f>'Second Set Result'!B84</f>
        <v>4</v>
      </c>
      <c r="C106" s="1">
        <f>'Second Set Result'!C84</f>
        <v>3</v>
      </c>
      <c r="D106" s="10">
        <f>'Second Set Result'!D84</f>
        <v>7.6E-3</v>
      </c>
      <c r="E106" s="11">
        <f>'Second Set Result'!F84</f>
        <v>65.040000000000006</v>
      </c>
      <c r="F106" s="12">
        <f t="shared" si="14"/>
        <v>0.60799999999999998</v>
      </c>
      <c r="G106" s="12">
        <f t="shared" si="15"/>
        <v>0.44056949404071782</v>
      </c>
      <c r="H106" s="12">
        <f>SUM($F$2:F106) / (COUNT($G$2:G106) * $P$2 * $P$1 * $P$4)</f>
        <v>1.1265991347612641</v>
      </c>
      <c r="I106" s="10">
        <f t="shared" si="13"/>
        <v>0.84000000000000064</v>
      </c>
      <c r="J106" s="10">
        <f>SUM($F$2:F106) / ($P$1 * $P$2)</f>
        <v>0.94634327319946188</v>
      </c>
      <c r="K106" s="11">
        <f t="shared" si="16"/>
        <v>39.544320000000006</v>
      </c>
      <c r="L106" s="11">
        <f>SUM($K$2:K106)</f>
        <v>18453.699919999999</v>
      </c>
      <c r="M106" s="11">
        <f t="shared" si="17"/>
        <v>15923.975067033622</v>
      </c>
    </row>
    <row r="107" spans="1:13" x14ac:dyDescent="0.25">
      <c r="A107" s="1">
        <f>'Second Set Result'!A111</f>
        <v>1</v>
      </c>
      <c r="B107" s="1">
        <f>'Second Set Result'!B111</f>
        <v>4</v>
      </c>
      <c r="C107" s="1">
        <f>'Second Set Result'!C111</f>
        <v>1</v>
      </c>
      <c r="D107" s="10">
        <f>'Second Set Result'!D111</f>
        <v>7.6E-3</v>
      </c>
      <c r="E107" s="11">
        <f>'Second Set Result'!F111</f>
        <v>61.02</v>
      </c>
      <c r="F107" s="12">
        <f t="shared" si="14"/>
        <v>0.60799999999999998</v>
      </c>
      <c r="G107" s="12">
        <f t="shared" si="15"/>
        <v>0.44056949404071782</v>
      </c>
      <c r="H107" s="12">
        <f>SUM($F$2:F107) / (COUNT($G$2:G107) * $P$2 * $P$1 * $P$4)</f>
        <v>1.1201271570186175</v>
      </c>
      <c r="I107" s="10">
        <f t="shared" si="13"/>
        <v>0.84800000000000064</v>
      </c>
      <c r="J107" s="10">
        <f>SUM($F$2:F107) / ($P$1 * $P$2)</f>
        <v>0.94986782915178769</v>
      </c>
      <c r="K107" s="11">
        <f t="shared" si="16"/>
        <v>37.100160000000002</v>
      </c>
      <c r="L107" s="11">
        <f>SUM($K$2:K107)</f>
        <v>18490.800080000001</v>
      </c>
      <c r="M107" s="11">
        <f t="shared" si="17"/>
        <v>16075.631972433945</v>
      </c>
    </row>
    <row r="108" spans="1:13" x14ac:dyDescent="0.25">
      <c r="A108" s="1">
        <f>'Second Set Result'!A101</f>
        <v>2</v>
      </c>
      <c r="B108" s="1">
        <f>'Second Set Result'!B101</f>
        <v>1</v>
      </c>
      <c r="C108" s="1">
        <f>'Second Set Result'!C101</f>
        <v>1</v>
      </c>
      <c r="D108" s="10">
        <f>'Second Set Result'!D101</f>
        <v>7.4999999999999997E-3</v>
      </c>
      <c r="E108" s="11">
        <f>'Second Set Result'!F101</f>
        <v>109.24</v>
      </c>
      <c r="F108" s="12">
        <f t="shared" si="14"/>
        <v>0.6</v>
      </c>
      <c r="G108" s="12">
        <f t="shared" si="15"/>
        <v>0.43477252701386626</v>
      </c>
      <c r="H108" s="12">
        <f>SUM($F$2:F108) / (COUNT($G$2:G108) * $P$2 * $P$1 * $P$4)</f>
        <v>1.1137219735606292</v>
      </c>
      <c r="I108" s="10">
        <f t="shared" si="13"/>
        <v>0.85600000000000065</v>
      </c>
      <c r="J108" s="10">
        <f>SUM($F$2:F108) / ($P$1 * $P$2)</f>
        <v>0.95334600936789859</v>
      </c>
      <c r="K108" s="11">
        <f t="shared" si="16"/>
        <v>65.543999999999997</v>
      </c>
      <c r="L108" s="11">
        <f>SUM($K$2:K108)</f>
        <v>18556.344080000003</v>
      </c>
      <c r="M108" s="11">
        <f t="shared" si="17"/>
        <v>16227.288877834266</v>
      </c>
    </row>
    <row r="109" spans="1:13" x14ac:dyDescent="0.25">
      <c r="A109" s="1">
        <f>'Second Set Result'!A89</f>
        <v>2</v>
      </c>
      <c r="B109" s="1">
        <f>'Second Set Result'!B89</f>
        <v>3</v>
      </c>
      <c r="C109" s="1">
        <f>'Second Set Result'!C89</f>
        <v>3</v>
      </c>
      <c r="D109" s="10">
        <f>'Second Set Result'!D89</f>
        <v>7.4999999999999997E-3</v>
      </c>
      <c r="E109" s="11">
        <f>'Second Set Result'!F89</f>
        <v>87.11</v>
      </c>
      <c r="F109" s="12">
        <f t="shared" si="14"/>
        <v>0.6</v>
      </c>
      <c r="G109" s="12">
        <f t="shared" si="15"/>
        <v>0.43477252701386626</v>
      </c>
      <c r="H109" s="12">
        <f>SUM($F$2:F109) / (COUNT($G$2:G109) * $P$2 * $P$1 * $P$4)</f>
        <v>1.1074354046111219</v>
      </c>
      <c r="I109" s="10">
        <f t="shared" si="13"/>
        <v>0.86400000000000066</v>
      </c>
      <c r="J109" s="10">
        <f>SUM($F$2:F109) / ($P$1 * $P$2)</f>
        <v>0.95682418958400939</v>
      </c>
      <c r="K109" s="11">
        <f t="shared" si="16"/>
        <v>52.265999999999998</v>
      </c>
      <c r="L109" s="11">
        <f>SUM($K$2:K109)</f>
        <v>18608.610080000002</v>
      </c>
      <c r="M109" s="11">
        <f t="shared" si="17"/>
        <v>16378.945783234585</v>
      </c>
    </row>
    <row r="110" spans="1:13" x14ac:dyDescent="0.25">
      <c r="A110" s="1">
        <f>'Second Set Result'!A106</f>
        <v>1</v>
      </c>
      <c r="B110" s="1">
        <f>'Second Set Result'!B106</f>
        <v>5</v>
      </c>
      <c r="C110" s="1">
        <f>'Second Set Result'!C106</f>
        <v>1</v>
      </c>
      <c r="D110" s="10">
        <f>'Second Set Result'!D106</f>
        <v>6.9999999999999993E-3</v>
      </c>
      <c r="E110" s="11">
        <f>'Second Set Result'!F106</f>
        <v>70.37</v>
      </c>
      <c r="F110" s="12">
        <f t="shared" si="14"/>
        <v>0.55999999999999994</v>
      </c>
      <c r="G110" s="12">
        <f t="shared" si="15"/>
        <v>0.4057876918796085</v>
      </c>
      <c r="H110" s="12">
        <f>SUM($F$2:F110) / (COUNT($G$2:G110) * $P$2 * $P$1 * $P$4)</f>
        <v>1.1009982696319336</v>
      </c>
      <c r="I110" s="10">
        <f t="shared" si="13"/>
        <v>0.87200000000000066</v>
      </c>
      <c r="J110" s="10">
        <f>SUM($F$2:F110) / ($P$1 * $P$2)</f>
        <v>0.9600704911190463</v>
      </c>
      <c r="K110" s="11">
        <f t="shared" si="16"/>
        <v>39.407199999999996</v>
      </c>
      <c r="L110" s="11">
        <f>SUM($K$2:K110)</f>
        <v>18648.017280000004</v>
      </c>
      <c r="M110" s="11">
        <f t="shared" si="17"/>
        <v>16530.602688634906</v>
      </c>
    </row>
    <row r="111" spans="1:13" x14ac:dyDescent="0.25">
      <c r="A111" s="1">
        <f>'Second Set Result'!A6</f>
        <v>5</v>
      </c>
      <c r="B111" s="1">
        <f>'Second Set Result'!B6</f>
        <v>5</v>
      </c>
      <c r="C111" s="1">
        <f>'Second Set Result'!C6</f>
        <v>1</v>
      </c>
      <c r="D111" s="10">
        <f>'Second Set Result'!D6</f>
        <v>6.8999999999999999E-3</v>
      </c>
      <c r="E111" s="11">
        <f>'Second Set Result'!F6</f>
        <v>132.13999999999999</v>
      </c>
      <c r="F111" s="12">
        <f t="shared" si="14"/>
        <v>0.55200000000000005</v>
      </c>
      <c r="G111" s="12">
        <f t="shared" si="15"/>
        <v>0.39999072485275705</v>
      </c>
      <c r="H111" s="12">
        <f>SUM($F$2:F111) / (COUNT($G$2:G111) * $P$2 * $P$1 * $P$4)</f>
        <v>1.0946254737703049</v>
      </c>
      <c r="I111" s="10">
        <f t="shared" si="13"/>
        <v>0.88000000000000067</v>
      </c>
      <c r="J111" s="10">
        <f>SUM($F$2:F111) / ($P$1 * $P$2)</f>
        <v>0.9632704169178683</v>
      </c>
      <c r="K111" s="11">
        <f t="shared" si="16"/>
        <v>72.941279999999992</v>
      </c>
      <c r="L111" s="11">
        <f>SUM($K$2:K111)</f>
        <v>18720.958560000003</v>
      </c>
      <c r="M111" s="11">
        <f t="shared" si="17"/>
        <v>16682.259594035226</v>
      </c>
    </row>
    <row r="112" spans="1:13" x14ac:dyDescent="0.25">
      <c r="A112" s="1">
        <f>'Second Set Result'!A116</f>
        <v>1</v>
      </c>
      <c r="B112" s="1">
        <f>'Second Set Result'!B116</f>
        <v>3</v>
      </c>
      <c r="C112" s="1">
        <f>'Second Set Result'!C116</f>
        <v>1</v>
      </c>
      <c r="D112" s="10">
        <f>'Second Set Result'!D116</f>
        <v>6.8000000000000005E-3</v>
      </c>
      <c r="E112" s="11">
        <f>'Second Set Result'!F116</f>
        <v>123.94</v>
      </c>
      <c r="F112" s="12">
        <f t="shared" si="14"/>
        <v>0.54400000000000004</v>
      </c>
      <c r="G112" s="12">
        <f t="shared" si="15"/>
        <v>0.39419375782590549</v>
      </c>
      <c r="H112" s="12">
        <f>SUM($F$2:F112) / (COUNT($G$2:G112) * $P$2 * $P$1 * $P$4)</f>
        <v>1.0883152781311662</v>
      </c>
      <c r="I112" s="10">
        <f t="shared" si="13"/>
        <v>0.88800000000000068</v>
      </c>
      <c r="J112" s="10">
        <f>SUM($F$2:F112) / ($P$1 * $P$2)</f>
        <v>0.96642396698047561</v>
      </c>
      <c r="K112" s="11">
        <f t="shared" si="16"/>
        <v>67.423360000000002</v>
      </c>
      <c r="L112" s="11">
        <f>SUM($K$2:K112)</f>
        <v>18788.381920000003</v>
      </c>
      <c r="M112" s="11">
        <f t="shared" si="17"/>
        <v>16833.916499435545</v>
      </c>
    </row>
    <row r="113" spans="1:13" x14ac:dyDescent="0.25">
      <c r="A113" s="1">
        <f>'Second Set Result'!A80</f>
        <v>2</v>
      </c>
      <c r="B113" s="1">
        <f>'Second Set Result'!B80</f>
        <v>5</v>
      </c>
      <c r="C113" s="1">
        <f>'Second Set Result'!C80</f>
        <v>2</v>
      </c>
      <c r="D113" s="10">
        <f>'Second Set Result'!D80</f>
        <v>6.8000000000000005E-3</v>
      </c>
      <c r="E113" s="11">
        <f>'Second Set Result'!F80</f>
        <v>57.59</v>
      </c>
      <c r="F113" s="12">
        <f t="shared" si="14"/>
        <v>0.54400000000000004</v>
      </c>
      <c r="G113" s="12">
        <f t="shared" si="15"/>
        <v>0.39419375782590549</v>
      </c>
      <c r="H113" s="12">
        <f>SUM($F$2:F113) / (COUNT($G$2:G113) * $P$2 * $P$1 * $P$4)</f>
        <v>1.0821177645570119</v>
      </c>
      <c r="I113" s="10">
        <f t="shared" si="13"/>
        <v>0.89600000000000068</v>
      </c>
      <c r="J113" s="10">
        <f>SUM($F$2:F113) / ($P$1 * $P$2)</f>
        <v>0.96957751704308293</v>
      </c>
      <c r="K113" s="11">
        <f t="shared" si="16"/>
        <v>31.328960000000006</v>
      </c>
      <c r="L113" s="11">
        <f>SUM($K$2:K113)</f>
        <v>18819.710880000002</v>
      </c>
      <c r="M113" s="11">
        <f t="shared" si="17"/>
        <v>16985.573404835868</v>
      </c>
    </row>
    <row r="114" spans="1:13" x14ac:dyDescent="0.25">
      <c r="A114" s="1">
        <f>'Second Set Result'!A85</f>
        <v>2</v>
      </c>
      <c r="B114" s="1">
        <f>'Second Set Result'!B85</f>
        <v>4</v>
      </c>
      <c r="C114" s="1">
        <f>'Second Set Result'!C85</f>
        <v>2</v>
      </c>
      <c r="D114" s="10">
        <f>'Second Set Result'!D85</f>
        <v>6.5000000000000006E-3</v>
      </c>
      <c r="E114" s="11">
        <f>'Second Set Result'!F85</f>
        <v>149.88999999999999</v>
      </c>
      <c r="F114" s="12">
        <f t="shared" si="14"/>
        <v>0.52</v>
      </c>
      <c r="G114" s="12">
        <f t="shared" si="15"/>
        <v>0.3768028567453508</v>
      </c>
      <c r="H114" s="12">
        <f>SUM($F$2:F114) / (COUNT($G$2:G114) * $P$2 * $P$1 * $P$4)</f>
        <v>1.0758760397091212</v>
      </c>
      <c r="I114" s="10">
        <f t="shared" si="13"/>
        <v>0.90400000000000069</v>
      </c>
      <c r="J114" s="10">
        <f>SUM($F$2:F114) / ($P$1 * $P$2)</f>
        <v>0.97259193989704584</v>
      </c>
      <c r="K114" s="11">
        <f t="shared" si="16"/>
        <v>77.942799999999991</v>
      </c>
      <c r="L114" s="11">
        <f>SUM($K$2:K114)</f>
        <v>18897.653680000003</v>
      </c>
      <c r="M114" s="11">
        <f t="shared" si="17"/>
        <v>17137.230310236188</v>
      </c>
    </row>
    <row r="115" spans="1:13" x14ac:dyDescent="0.25">
      <c r="A115" s="1">
        <f>'Second Set Result'!A91</f>
        <v>2</v>
      </c>
      <c r="B115" s="1">
        <f>'Second Set Result'!B91</f>
        <v>3</v>
      </c>
      <c r="C115" s="1">
        <f>'Second Set Result'!C91</f>
        <v>1</v>
      </c>
      <c r="D115" s="10">
        <f>'Second Set Result'!D91</f>
        <v>6.4000000000000003E-3</v>
      </c>
      <c r="E115" s="11">
        <f>'Second Set Result'!F91</f>
        <v>89.25</v>
      </c>
      <c r="F115" s="12">
        <f t="shared" si="14"/>
        <v>0.51200000000000001</v>
      </c>
      <c r="G115" s="12">
        <f t="shared" si="15"/>
        <v>0.37100588971849924</v>
      </c>
      <c r="H115" s="12">
        <f>SUM($F$2:F115) / (COUNT($G$2:G115) * $P$2 * $P$1 * $P$4)</f>
        <v>1.0696929682179757</v>
      </c>
      <c r="I115" s="10">
        <f t="shared" si="13"/>
        <v>0.9120000000000007</v>
      </c>
      <c r="J115" s="10">
        <f>SUM($F$2:F115) / ($P$1 * $P$2)</f>
        <v>0.97555998701479385</v>
      </c>
      <c r="K115" s="11">
        <f t="shared" si="16"/>
        <v>45.695999999999998</v>
      </c>
      <c r="L115" s="11">
        <f>SUM($K$2:K115)</f>
        <v>18943.349680000003</v>
      </c>
      <c r="M115" s="11">
        <f t="shared" si="17"/>
        <v>17288.887215636511</v>
      </c>
    </row>
    <row r="116" spans="1:13" x14ac:dyDescent="0.25">
      <c r="A116" s="1">
        <f>'Second Set Result'!A121</f>
        <v>1</v>
      </c>
      <c r="B116" s="1">
        <f>'Second Set Result'!B121</f>
        <v>2</v>
      </c>
      <c r="C116" s="1">
        <f>'Second Set Result'!C121</f>
        <v>1</v>
      </c>
      <c r="D116" s="10">
        <f>'Second Set Result'!D121</f>
        <v>6.3E-3</v>
      </c>
      <c r="E116" s="11">
        <f>'Second Set Result'!F121</f>
        <v>56.56</v>
      </c>
      <c r="F116" s="12">
        <f t="shared" si="14"/>
        <v>0.504</v>
      </c>
      <c r="G116" s="12">
        <f t="shared" si="15"/>
        <v>0.36520892269164767</v>
      </c>
      <c r="H116" s="12">
        <f>SUM($F$2:F116) / (COUNT($G$2:G116) * $P$2 * $P$1 * $P$4)</f>
        <v>1.0635670199960074</v>
      </c>
      <c r="I116" s="10">
        <f t="shared" si="13"/>
        <v>0.92000000000000071</v>
      </c>
      <c r="J116" s="10">
        <f>SUM($F$2:F116) / ($P$1 * $P$2)</f>
        <v>0.97848165839632695</v>
      </c>
      <c r="K116" s="11">
        <f t="shared" si="16"/>
        <v>28.506240000000002</v>
      </c>
      <c r="L116" s="11">
        <f>SUM($K$2:K116)</f>
        <v>18971.855920000002</v>
      </c>
      <c r="M116" s="11">
        <f t="shared" si="17"/>
        <v>17440.54412103683</v>
      </c>
    </row>
    <row r="117" spans="1:13" x14ac:dyDescent="0.25">
      <c r="A117" s="1">
        <f>'Second Set Result'!A83</f>
        <v>2</v>
      </c>
      <c r="B117" s="1">
        <f>'Second Set Result'!B83</f>
        <v>4</v>
      </c>
      <c r="C117" s="1">
        <f>'Second Set Result'!C83</f>
        <v>4</v>
      </c>
      <c r="D117" s="10">
        <f>'Second Set Result'!D83</f>
        <v>6.1999999999999998E-3</v>
      </c>
      <c r="E117" s="11">
        <f>'Second Set Result'!F83</f>
        <v>195.23</v>
      </c>
      <c r="F117" s="12">
        <f t="shared" si="14"/>
        <v>0.496</v>
      </c>
      <c r="G117" s="12">
        <f t="shared" si="15"/>
        <v>0.35941195566479611</v>
      </c>
      <c r="H117" s="12">
        <f>SUM($F$2:F117) / (COUNT($G$2:G117) * $P$2 * $P$1 * $P$4)</f>
        <v>1.0574967177172903</v>
      </c>
      <c r="I117" s="10">
        <f t="shared" si="13"/>
        <v>0.92800000000000071</v>
      </c>
      <c r="J117" s="10">
        <f>SUM($F$2:F117) / ($P$1 * $P$2)</f>
        <v>0.98135695404164536</v>
      </c>
      <c r="K117" s="11">
        <f t="shared" si="16"/>
        <v>96.83408</v>
      </c>
      <c r="L117" s="11">
        <f>SUM($K$2:K117)</f>
        <v>19068.690000000002</v>
      </c>
      <c r="M117" s="11">
        <f t="shared" si="17"/>
        <v>17592.201026437149</v>
      </c>
    </row>
    <row r="118" spans="1:13" x14ac:dyDescent="0.25">
      <c r="A118" s="1">
        <f>'Second Set Result'!A87</f>
        <v>2</v>
      </c>
      <c r="B118" s="1">
        <f>'Second Set Result'!B87</f>
        <v>3</v>
      </c>
      <c r="C118" s="1">
        <f>'Second Set Result'!C87</f>
        <v>5</v>
      </c>
      <c r="D118" s="10">
        <f>'Second Set Result'!D87</f>
        <v>5.8999999999999999E-3</v>
      </c>
      <c r="E118" s="11">
        <f>'Second Set Result'!F87</f>
        <v>174.23</v>
      </c>
      <c r="F118" s="12">
        <f t="shared" si="14"/>
        <v>0.47200000000000003</v>
      </c>
      <c r="G118" s="12">
        <f t="shared" si="15"/>
        <v>0.34202105458424154</v>
      </c>
      <c r="H118" s="12">
        <f>SUM($F$2:F118) / (COUNT($G$2:G118) * $P$2 * $P$1 * $P$4)</f>
        <v>1.0513815411093153</v>
      </c>
      <c r="I118" s="10">
        <f t="shared" si="13"/>
        <v>0.93600000000000072</v>
      </c>
      <c r="J118" s="10">
        <f>SUM($F$2:F118) / ($P$1 * $P$2)</f>
        <v>0.98409312247831937</v>
      </c>
      <c r="K118" s="11">
        <f t="shared" si="16"/>
        <v>82.236559999999997</v>
      </c>
      <c r="L118" s="11">
        <f>SUM($K$2:K118)</f>
        <v>19150.926560000004</v>
      </c>
      <c r="M118" s="11">
        <f t="shared" si="17"/>
        <v>17743.857931837469</v>
      </c>
    </row>
    <row r="119" spans="1:13" x14ac:dyDescent="0.25">
      <c r="A119" s="1">
        <f>'Second Set Result'!A81</f>
        <v>2</v>
      </c>
      <c r="B119" s="1">
        <f>'Second Set Result'!B81</f>
        <v>5</v>
      </c>
      <c r="C119" s="1">
        <f>'Second Set Result'!C81</f>
        <v>1</v>
      </c>
      <c r="D119" s="10">
        <f>'Second Set Result'!D81</f>
        <v>5.6999999999999993E-3</v>
      </c>
      <c r="E119" s="11">
        <f>'Second Set Result'!F81</f>
        <v>162.43</v>
      </c>
      <c r="F119" s="12">
        <f t="shared" si="14"/>
        <v>0.45599999999999996</v>
      </c>
      <c r="G119" s="12">
        <f t="shared" si="15"/>
        <v>0.33042712053053835</v>
      </c>
      <c r="H119" s="12">
        <f>SUM($F$2:F119) / (COUNT($G$2:G119) * $P$2 * $P$1 * $P$4)</f>
        <v>1.0452717578840716</v>
      </c>
      <c r="I119" s="10">
        <f t="shared" si="13"/>
        <v>0.94400000000000073</v>
      </c>
      <c r="J119" s="10">
        <f>SUM($F$2:F119) / ($P$1 * $P$2)</f>
        <v>0.98673653944256356</v>
      </c>
      <c r="K119" s="11">
        <f t="shared" si="16"/>
        <v>74.068079999999995</v>
      </c>
      <c r="L119" s="11">
        <f>SUM($K$2:K119)</f>
        <v>19224.994640000004</v>
      </c>
      <c r="M119" s="11">
        <f t="shared" si="17"/>
        <v>17895.514837237788</v>
      </c>
    </row>
    <row r="120" spans="1:13" x14ac:dyDescent="0.25">
      <c r="A120" s="1">
        <f>'Second Set Result'!A79</f>
        <v>2</v>
      </c>
      <c r="B120" s="1">
        <f>'Second Set Result'!B79</f>
        <v>5</v>
      </c>
      <c r="C120" s="1">
        <f>'Second Set Result'!C79</f>
        <v>3</v>
      </c>
      <c r="D120" s="10">
        <f>'Second Set Result'!D79</f>
        <v>4.6999999999999993E-3</v>
      </c>
      <c r="E120" s="11">
        <f>'Second Set Result'!F79</f>
        <v>88.03</v>
      </c>
      <c r="F120" s="12">
        <f t="shared" si="14"/>
        <v>0.37599999999999995</v>
      </c>
      <c r="G120" s="12">
        <f t="shared" si="15"/>
        <v>0.27245745026202284</v>
      </c>
      <c r="H120" s="12">
        <f>SUM($F$2:F120) / (COUNT($G$2:G120) * $P$2 * $P$1 * $P$4)</f>
        <v>1.0387775200048948</v>
      </c>
      <c r="I120" s="10">
        <f t="shared" si="13"/>
        <v>0.95200000000000073</v>
      </c>
      <c r="J120" s="10">
        <f>SUM($F$2:F120) / ($P$1 * $P$2)</f>
        <v>0.98891619904465977</v>
      </c>
      <c r="K120" s="11">
        <f t="shared" si="16"/>
        <v>33.099279999999993</v>
      </c>
      <c r="L120" s="11">
        <f>SUM($K$2:K120)</f>
        <v>19258.093920000003</v>
      </c>
      <c r="M120" s="11">
        <f t="shared" si="17"/>
        <v>18047.171742638111</v>
      </c>
    </row>
    <row r="121" spans="1:13" x14ac:dyDescent="0.25">
      <c r="A121" s="1">
        <f>'Second Set Result'!A96</f>
        <v>2</v>
      </c>
      <c r="B121" s="1">
        <f>'Second Set Result'!B96</f>
        <v>2</v>
      </c>
      <c r="C121" s="1">
        <f>'Second Set Result'!C96</f>
        <v>1</v>
      </c>
      <c r="D121" s="10">
        <f>'Second Set Result'!D96</f>
        <v>4.6999999999999993E-3</v>
      </c>
      <c r="E121" s="11">
        <f>'Second Set Result'!F96</f>
        <v>73.180000000000007</v>
      </c>
      <c r="F121" s="12">
        <f t="shared" si="14"/>
        <v>0.37599999999999995</v>
      </c>
      <c r="G121" s="12">
        <f t="shared" si="15"/>
        <v>0.27245745026202284</v>
      </c>
      <c r="H121" s="12">
        <f>SUM($F$2:F121) / (COUNT($G$2:G121) * $P$2 * $P$1 * $P$4)</f>
        <v>1.0323915194237041</v>
      </c>
      <c r="I121" s="10">
        <f t="shared" si="13"/>
        <v>0.96000000000000074</v>
      </c>
      <c r="J121" s="10">
        <f>SUM($F$2:F121) / ($P$1 * $P$2)</f>
        <v>0.99109585864675598</v>
      </c>
      <c r="K121" s="11">
        <f t="shared" si="16"/>
        <v>27.51568</v>
      </c>
      <c r="L121" s="11">
        <f>SUM($K$2:K121)</f>
        <v>19285.609600000003</v>
      </c>
      <c r="M121" s="11">
        <f t="shared" si="17"/>
        <v>18198.82864803843</v>
      </c>
    </row>
    <row r="122" spans="1:13" x14ac:dyDescent="0.25">
      <c r="A122" s="1">
        <f>'Second Set Result'!A90</f>
        <v>2</v>
      </c>
      <c r="B122" s="1">
        <f>'Second Set Result'!B90</f>
        <v>3</v>
      </c>
      <c r="C122" s="1">
        <f>'Second Set Result'!C90</f>
        <v>2</v>
      </c>
      <c r="D122" s="10">
        <f>'Second Set Result'!D90</f>
        <v>4.5999999999999999E-3</v>
      </c>
      <c r="E122" s="11">
        <f>'Second Set Result'!F90</f>
        <v>151.19</v>
      </c>
      <c r="F122" s="12">
        <f t="shared" si="14"/>
        <v>0.36799999999999999</v>
      </c>
      <c r="G122" s="12">
        <f t="shared" si="15"/>
        <v>0.26666048323517133</v>
      </c>
      <c r="H122" s="12">
        <f>SUM($F$2:F122) / (COUNT($G$2:G122) * $P$2 * $P$1 * $P$4)</f>
        <v>1.0260631637527244</v>
      </c>
      <c r="I122" s="10">
        <f t="shared" si="13"/>
        <v>0.96800000000000075</v>
      </c>
      <c r="J122" s="10">
        <f>SUM($F$2:F122) / ($P$1 * $P$2)</f>
        <v>0.99322914251263739</v>
      </c>
      <c r="K122" s="11">
        <f t="shared" si="16"/>
        <v>55.637920000000001</v>
      </c>
      <c r="L122" s="11">
        <f>SUM($K$2:K122)</f>
        <v>19341.247520000004</v>
      </c>
      <c r="M122" s="11">
        <f t="shared" si="17"/>
        <v>18350.48555343875</v>
      </c>
    </row>
    <row r="123" spans="1:13" x14ac:dyDescent="0.25">
      <c r="A123" s="1">
        <f>'Second Set Result'!A56</f>
        <v>3</v>
      </c>
      <c r="B123" s="1">
        <f>'Second Set Result'!B56</f>
        <v>5</v>
      </c>
      <c r="C123" s="1">
        <f>'Second Set Result'!C56</f>
        <v>1</v>
      </c>
      <c r="D123" s="10">
        <f>'Second Set Result'!D56</f>
        <v>4.1999999999999997E-3</v>
      </c>
      <c r="E123" s="11">
        <f>'Second Set Result'!F56</f>
        <v>109.67</v>
      </c>
      <c r="F123" s="12">
        <f t="shared" si="14"/>
        <v>0.33600000000000002</v>
      </c>
      <c r="G123" s="12">
        <f t="shared" si="15"/>
        <v>0.24347261512776514</v>
      </c>
      <c r="H123" s="12">
        <f>SUM($F$2:F123) / (COUNT($G$2:G123) * $P$2 * $P$1 * $P$4)</f>
        <v>1.0196484871246509</v>
      </c>
      <c r="I123" s="10">
        <f t="shared" si="13"/>
        <v>0.97600000000000076</v>
      </c>
      <c r="J123" s="10">
        <f>SUM($F$2:F123) / ($P$1 * $P$2)</f>
        <v>0.9951769234336596</v>
      </c>
      <c r="K123" s="11">
        <f t="shared" si="16"/>
        <v>36.849120000000006</v>
      </c>
      <c r="L123" s="11">
        <f>SUM($K$2:K123)</f>
        <v>19378.096640000003</v>
      </c>
      <c r="M123" s="11">
        <f t="shared" si="17"/>
        <v>18502.142458839069</v>
      </c>
    </row>
    <row r="124" spans="1:13" x14ac:dyDescent="0.25">
      <c r="A124" s="1">
        <f>'Second Set Result'!A88</f>
        <v>2</v>
      </c>
      <c r="B124" s="1">
        <f>'Second Set Result'!B88</f>
        <v>3</v>
      </c>
      <c r="C124" s="1">
        <f>'Second Set Result'!C88</f>
        <v>4</v>
      </c>
      <c r="D124" s="10">
        <f>'Second Set Result'!D88</f>
        <v>4.0000000000000001E-3</v>
      </c>
      <c r="E124" s="11">
        <f>'Second Set Result'!F88</f>
        <v>72.77</v>
      </c>
      <c r="F124" s="12">
        <f t="shared" si="14"/>
        <v>0.32</v>
      </c>
      <c r="G124" s="12">
        <f t="shared" si="15"/>
        <v>0.23187868107406204</v>
      </c>
      <c r="H124" s="12">
        <f>SUM($F$2:F124) / (COUNT($G$2:G124) * $P$2 * $P$1 * $P$4)</f>
        <v>1.0132438545551341</v>
      </c>
      <c r="I124" s="10">
        <f t="shared" si="13"/>
        <v>0.98400000000000076</v>
      </c>
      <c r="J124" s="10">
        <f>SUM($F$2:F124) / ($P$1 * $P$2)</f>
        <v>0.99703195288225199</v>
      </c>
      <c r="K124" s="11">
        <f t="shared" si="16"/>
        <v>23.2864</v>
      </c>
      <c r="L124" s="11">
        <f>SUM($K$2:K124)</f>
        <v>19401.383040000004</v>
      </c>
      <c r="M124" s="11">
        <f t="shared" si="17"/>
        <v>18653.799364239389</v>
      </c>
    </row>
    <row r="125" spans="1:13" x14ac:dyDescent="0.25">
      <c r="A125" s="1">
        <f>'Second Set Result'!A86</f>
        <v>2</v>
      </c>
      <c r="B125" s="1">
        <f>'Second Set Result'!B86</f>
        <v>4</v>
      </c>
      <c r="C125" s="1">
        <f>'Second Set Result'!C86</f>
        <v>1</v>
      </c>
      <c r="D125" s="10">
        <f>'Second Set Result'!D86</f>
        <v>3.8E-3</v>
      </c>
      <c r="E125" s="11">
        <f>'Second Set Result'!F86</f>
        <v>64.66</v>
      </c>
      <c r="F125" s="12">
        <f t="shared" si="14"/>
        <v>0.30399999999999999</v>
      </c>
      <c r="G125" s="12">
        <f t="shared" si="15"/>
        <v>0.22028474702035891</v>
      </c>
      <c r="H125" s="12">
        <f>SUM($F$2:F125) / (COUNT($G$2:G125) * $P$2 * $P$1 * $P$4)</f>
        <v>1.0068490230427569</v>
      </c>
      <c r="I125" s="10">
        <f t="shared" si="13"/>
        <v>0.99200000000000077</v>
      </c>
      <c r="J125" s="10">
        <f>SUM($F$2:F125) / ($P$1 * $P$2)</f>
        <v>0.9987942308584149</v>
      </c>
      <c r="K125" s="11">
        <f t="shared" si="16"/>
        <v>19.656639999999999</v>
      </c>
      <c r="L125" s="11">
        <f>SUM($K$2:K125)</f>
        <v>19421.039680000005</v>
      </c>
      <c r="M125" s="11">
        <f t="shared" si="17"/>
        <v>18805.456269639712</v>
      </c>
    </row>
    <row r="126" spans="1:13" x14ac:dyDescent="0.25">
      <c r="A126" s="1">
        <f>'Second Set Result'!A94</f>
        <v>2</v>
      </c>
      <c r="B126" s="1">
        <f>'Second Set Result'!B94</f>
        <v>2</v>
      </c>
      <c r="C126" s="1">
        <f>'Second Set Result'!C94</f>
        <v>3</v>
      </c>
      <c r="D126" s="10">
        <f>'Second Set Result'!D94</f>
        <v>2.5999999999999999E-3</v>
      </c>
      <c r="E126" s="11">
        <f>'Second Set Result'!F94</f>
        <v>50.37</v>
      </c>
      <c r="F126" s="12">
        <f t="shared" si="14"/>
        <v>0.20800000000000002</v>
      </c>
      <c r="G126" s="12">
        <f t="shared" si="15"/>
        <v>0.15072114269814033</v>
      </c>
      <c r="H126" s="12">
        <f>SUM($F$2:F126) / (COUNT($G$2:G126) * $P$2 * $P$1 * $P$4)</f>
        <v>1</v>
      </c>
      <c r="I126" s="10">
        <f t="shared" si="13"/>
        <v>1.0000000000000007</v>
      </c>
      <c r="J126" s="10">
        <f>SUM($F$2:F126) / ($P$1 * $P$2)</f>
        <v>1</v>
      </c>
      <c r="K126" s="11">
        <f t="shared" si="16"/>
        <v>10.47696</v>
      </c>
      <c r="L126" s="11">
        <f>SUM($K$2:K126)</f>
        <v>19431.516640000005</v>
      </c>
      <c r="M126" s="11">
        <f t="shared" si="17"/>
        <v>18957.113175040031</v>
      </c>
    </row>
  </sheetData>
  <sortState ref="A2:M126">
    <sortCondition descending="1"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workbookViewId="0">
      <selection activeCell="D1" sqref="D1"/>
    </sheetView>
  </sheetViews>
  <sheetFormatPr defaultRowHeight="15" x14ac:dyDescent="0.25"/>
  <cols>
    <col min="1" max="1" width="2.140625" bestFit="1" customWidth="1"/>
    <col min="2" max="2" width="2" bestFit="1" customWidth="1"/>
    <col min="3" max="3" width="2.85546875" bestFit="1" customWidth="1"/>
    <col min="4" max="4" width="19.5703125" bestFit="1" customWidth="1"/>
    <col min="5" max="5" width="32.85546875" bestFit="1" customWidth="1"/>
    <col min="6" max="6" width="32.5703125" bestFit="1" customWidth="1"/>
    <col min="7" max="7" width="5.5703125" bestFit="1" customWidth="1"/>
    <col min="8" max="8" width="23.42578125" customWidth="1"/>
    <col min="9" max="9" width="38" bestFit="1" customWidth="1"/>
    <col min="10" max="10" width="35.7109375" bestFit="1" customWidth="1"/>
    <col min="11" max="11" width="23.42578125" bestFit="1" customWidth="1"/>
    <col min="12" max="12" width="34.42578125" bestFit="1" customWidth="1"/>
    <col min="13" max="13" width="39.42578125" bestFit="1" customWidth="1"/>
    <col min="15" max="15" width="42.7109375" bestFit="1" customWidth="1"/>
    <col min="16" max="16" width="6.5703125" customWidth="1"/>
  </cols>
  <sheetData>
    <row r="1" spans="1:16" x14ac:dyDescent="0.25">
      <c r="A1" s="2" t="s">
        <v>0</v>
      </c>
      <c r="B1" s="2" t="s">
        <v>24</v>
      </c>
      <c r="C1" s="2" t="s">
        <v>25</v>
      </c>
      <c r="D1" s="2" t="s">
        <v>2</v>
      </c>
      <c r="E1" s="3" t="s">
        <v>4</v>
      </c>
      <c r="F1" s="3" t="s">
        <v>12</v>
      </c>
      <c r="G1" s="3" t="s">
        <v>7</v>
      </c>
      <c r="H1" s="3" t="s">
        <v>22</v>
      </c>
      <c r="I1" s="3" t="s">
        <v>18</v>
      </c>
      <c r="J1" s="3" t="s">
        <v>19</v>
      </c>
      <c r="K1" s="3" t="s">
        <v>21</v>
      </c>
      <c r="L1" s="3" t="s">
        <v>20</v>
      </c>
      <c r="M1" s="3" t="s">
        <v>23</v>
      </c>
      <c r="O1" s="5" t="s">
        <v>11</v>
      </c>
      <c r="P1">
        <v>10000</v>
      </c>
    </row>
    <row r="2" spans="1:16" x14ac:dyDescent="0.25">
      <c r="A2" s="1">
        <f>'Second Set Result'!A54</f>
        <v>3</v>
      </c>
      <c r="B2" s="1">
        <f>'Second Set Result'!B54</f>
        <v>5</v>
      </c>
      <c r="C2" s="1">
        <f>'Second Set Result'!C54</f>
        <v>3</v>
      </c>
      <c r="D2" s="10">
        <f>'Second Set Result'!E54</f>
        <v>6.1799999999999994E-2</v>
      </c>
      <c r="E2" s="11">
        <f>'Second Set Result'!G54</f>
        <v>63.7</v>
      </c>
      <c r="F2" s="12">
        <f t="shared" ref="F2:F33" si="0">D2 * $P$1 * $P$4</f>
        <v>4.9439999999999991</v>
      </c>
      <c r="G2" s="12">
        <f t="shared" ref="G2:G33" si="1">F2 / ($P$2 * $P$1 * $P$4)</f>
        <v>6.5699948970913393</v>
      </c>
      <c r="H2" s="12">
        <f>SUM($F$2:F2) / (COUNT($G$2:G2) * $P$2 * $P$1 * $P$4)</f>
        <v>6.5699948970913393</v>
      </c>
      <c r="I2" s="10">
        <f>$P$4</f>
        <v>8.0000000000000002E-3</v>
      </c>
      <c r="J2" s="10">
        <f>SUM($F$2:F2) / ($P$1 * $P$2)</f>
        <v>5.2559959176730717E-2</v>
      </c>
      <c r="K2" s="11">
        <f t="shared" ref="K2:K33" si="2">F2 * E2</f>
        <v>314.93279999999993</v>
      </c>
      <c r="L2" s="11">
        <f>SUM($K$2:K2)</f>
        <v>314.93279999999993</v>
      </c>
      <c r="M2" s="11">
        <f t="shared" ref="M2:M33" si="3">I2 * $P$1 * $P$2  * $P$3</f>
        <v>65.026247546880029</v>
      </c>
      <c r="O2" s="4" t="s">
        <v>16</v>
      </c>
      <c r="P2" s="6">
        <f>AVERAGE(D2:D126)</f>
        <v>9.4064000000000023E-3</v>
      </c>
    </row>
    <row r="3" spans="1:16" x14ac:dyDescent="0.25">
      <c r="A3" s="1">
        <f>'Second Set Result'!A31</f>
        <v>4</v>
      </c>
      <c r="B3" s="1">
        <f>'Second Set Result'!B31</f>
        <v>5</v>
      </c>
      <c r="C3" s="1">
        <f>'Second Set Result'!C31</f>
        <v>1</v>
      </c>
      <c r="D3" s="10">
        <f>'Second Set Result'!E31</f>
        <v>4.9800000000000004E-2</v>
      </c>
      <c r="E3" s="11">
        <f>'Second Set Result'!G31</f>
        <v>72.099999999999994</v>
      </c>
      <c r="F3" s="12">
        <f t="shared" si="0"/>
        <v>3.9840000000000004</v>
      </c>
      <c r="G3" s="12">
        <f t="shared" si="1"/>
        <v>5.2942677326075858</v>
      </c>
      <c r="H3" s="12">
        <f>SUM($F$2:F3) / (COUNT($G$2:G3) * $P$2 * $P$1 * $P$4)</f>
        <v>5.9321313148494621</v>
      </c>
      <c r="I3" s="10">
        <f>I2 + $P$4</f>
        <v>1.6E-2</v>
      </c>
      <c r="J3" s="10">
        <f>SUM($F$2:F3) / ($P$1 * $P$2)</f>
        <v>9.4914101037591389E-2</v>
      </c>
      <c r="K3" s="11">
        <f t="shared" si="2"/>
        <v>287.24639999999999</v>
      </c>
      <c r="L3" s="11">
        <f>SUM($K$2:K3)</f>
        <v>602.17919999999992</v>
      </c>
      <c r="M3" s="11">
        <f t="shared" si="3"/>
        <v>130.05249509376006</v>
      </c>
      <c r="O3" s="4" t="s">
        <v>17</v>
      </c>
      <c r="P3" s="9">
        <f>AVERAGE(E2:E126)</f>
        <v>86.412240000000025</v>
      </c>
    </row>
    <row r="4" spans="1:16" x14ac:dyDescent="0.25">
      <c r="A4" s="1">
        <f>'Second Set Result'!A111</f>
        <v>1</v>
      </c>
      <c r="B4" s="1">
        <f>'Second Set Result'!B111</f>
        <v>4</v>
      </c>
      <c r="C4" s="1">
        <f>'Second Set Result'!C111</f>
        <v>1</v>
      </c>
      <c r="D4" s="10">
        <f>'Second Set Result'!E111</f>
        <v>4.7899999999999998E-2</v>
      </c>
      <c r="E4" s="11">
        <f>'Second Set Result'!G111</f>
        <v>71.239999999999995</v>
      </c>
      <c r="F4" s="12">
        <f t="shared" si="0"/>
        <v>3.8320000000000003</v>
      </c>
      <c r="G4" s="12">
        <f t="shared" si="1"/>
        <v>5.0922775982309911</v>
      </c>
      <c r="H4" s="12">
        <f>SUM($F$2:F4) / (COUNT($G$2:G4) * $P$2 * $P$1 * $P$4)</f>
        <v>5.6521800759766387</v>
      </c>
      <c r="I4" s="10">
        <f>I3 + $P$4</f>
        <v>2.4E-2</v>
      </c>
      <c r="J4" s="10">
        <f>SUM($F$2:F4) / ($P$1 * $P$2)</f>
        <v>0.13565232182343934</v>
      </c>
      <c r="K4" s="11">
        <f t="shared" si="2"/>
        <v>272.99167999999997</v>
      </c>
      <c r="L4" s="11">
        <f>SUM($K$2:K4)</f>
        <v>875.1708799999999</v>
      </c>
      <c r="M4" s="11">
        <f t="shared" si="3"/>
        <v>195.07874264064009</v>
      </c>
      <c r="O4" s="4" t="s">
        <v>8</v>
      </c>
      <c r="P4" s="6">
        <f>1/125</f>
        <v>8.0000000000000002E-3</v>
      </c>
    </row>
    <row r="5" spans="1:16" x14ac:dyDescent="0.25">
      <c r="A5" s="1">
        <f>'Second Set Result'!A118</f>
        <v>1</v>
      </c>
      <c r="B5" s="1">
        <f>'Second Set Result'!B118</f>
        <v>2</v>
      </c>
      <c r="C5" s="1">
        <f>'Second Set Result'!C118</f>
        <v>4</v>
      </c>
      <c r="D5" s="10">
        <f>'Second Set Result'!E118</f>
        <v>4.3499999999999997E-2</v>
      </c>
      <c r="E5" s="11">
        <f>'Second Set Result'!G118</f>
        <v>57.69</v>
      </c>
      <c r="F5" s="12">
        <f t="shared" si="0"/>
        <v>3.4799999999999995</v>
      </c>
      <c r="G5" s="12">
        <f t="shared" si="1"/>
        <v>4.6245109712536125</v>
      </c>
      <c r="H5" s="12">
        <f>SUM($F$2:F5) / (COUNT($G$2:G5) * $P$2 * $P$1 * $P$4)</f>
        <v>5.3952627997958817</v>
      </c>
      <c r="I5" s="10">
        <f t="shared" ref="I5:I68" si="4">I4 + $P$4</f>
        <v>3.2000000000000001E-2</v>
      </c>
      <c r="J5" s="10">
        <f>SUM($F$2:F5) / ($P$1 * $P$2)</f>
        <v>0.17264840959346822</v>
      </c>
      <c r="K5" s="11">
        <f t="shared" si="2"/>
        <v>200.76119999999997</v>
      </c>
      <c r="L5" s="11">
        <f>SUM($K$2:K5)</f>
        <v>1075.9320799999998</v>
      </c>
      <c r="M5" s="11">
        <f t="shared" si="3"/>
        <v>260.10499018752012</v>
      </c>
    </row>
    <row r="6" spans="1:16" x14ac:dyDescent="0.25">
      <c r="A6" s="1">
        <f>'Second Set Result'!A81</f>
        <v>2</v>
      </c>
      <c r="B6" s="1">
        <f>'Second Set Result'!B81</f>
        <v>5</v>
      </c>
      <c r="C6" s="1">
        <f>'Second Set Result'!C81</f>
        <v>1</v>
      </c>
      <c r="D6" s="10">
        <f>'Second Set Result'!E81</f>
        <v>4.0800000000000003E-2</v>
      </c>
      <c r="E6" s="11">
        <f>'Second Set Result'!G81</f>
        <v>43.87</v>
      </c>
      <c r="F6" s="12">
        <f t="shared" si="0"/>
        <v>3.2640000000000007</v>
      </c>
      <c r="G6" s="12">
        <f t="shared" si="1"/>
        <v>4.337472359244769</v>
      </c>
      <c r="H6" s="12">
        <f>SUM($F$2:F6) / (COUNT($G$2:G6) * $P$2 * $P$1 * $P$4)</f>
        <v>5.1837047116856585</v>
      </c>
      <c r="I6" s="10">
        <f t="shared" si="4"/>
        <v>0.04</v>
      </c>
      <c r="J6" s="10">
        <f>SUM($F$2:F6) / ($P$1 * $P$2)</f>
        <v>0.20734818846742636</v>
      </c>
      <c r="K6" s="11">
        <f t="shared" si="2"/>
        <v>143.19168000000002</v>
      </c>
      <c r="L6" s="11">
        <f>SUM($K$2:K6)</f>
        <v>1219.1237599999999</v>
      </c>
      <c r="M6" s="11">
        <f t="shared" si="3"/>
        <v>325.1312377344002</v>
      </c>
    </row>
    <row r="7" spans="1:16" x14ac:dyDescent="0.25">
      <c r="A7" s="1">
        <f>'Second Set Result'!A56</f>
        <v>3</v>
      </c>
      <c r="B7" s="1">
        <f>'Second Set Result'!B56</f>
        <v>5</v>
      </c>
      <c r="C7" s="1">
        <f>'Second Set Result'!C56</f>
        <v>1</v>
      </c>
      <c r="D7" s="10">
        <f>'Second Set Result'!E56</f>
        <v>0.04</v>
      </c>
      <c r="E7" s="11">
        <f>'Second Set Result'!G56</f>
        <v>57.52</v>
      </c>
      <c r="F7" s="12">
        <f t="shared" si="0"/>
        <v>3.2</v>
      </c>
      <c r="G7" s="12">
        <f t="shared" si="1"/>
        <v>4.2524238816125184</v>
      </c>
      <c r="H7" s="12">
        <f>SUM($F$2:F7) / (COUNT($G$2:G7) * $P$2 * $P$1 * $P$4)</f>
        <v>5.0284912400068027</v>
      </c>
      <c r="I7" s="10">
        <f t="shared" si="4"/>
        <v>4.8000000000000001E-2</v>
      </c>
      <c r="J7" s="10">
        <f>SUM($F$2:F7) / ($P$1 * $P$2)</f>
        <v>0.2413675795203265</v>
      </c>
      <c r="K7" s="11">
        <f t="shared" si="2"/>
        <v>184.06400000000002</v>
      </c>
      <c r="L7" s="11">
        <f>SUM($K$2:K7)</f>
        <v>1403.18776</v>
      </c>
      <c r="M7" s="11">
        <f t="shared" si="3"/>
        <v>390.15748528128017</v>
      </c>
    </row>
    <row r="8" spans="1:16" x14ac:dyDescent="0.25">
      <c r="A8" s="1">
        <f>'Second Set Result'!A116</f>
        <v>1</v>
      </c>
      <c r="B8" s="1">
        <f>'Second Set Result'!B116</f>
        <v>3</v>
      </c>
      <c r="C8" s="1">
        <f>'Second Set Result'!C116</f>
        <v>1</v>
      </c>
      <c r="D8" s="10">
        <f>'Second Set Result'!E116</f>
        <v>3.6200000000000003E-2</v>
      </c>
      <c r="E8" s="11">
        <f>'Second Set Result'!G116</f>
        <v>63.11</v>
      </c>
      <c r="F8" s="12">
        <f t="shared" si="0"/>
        <v>2.8960000000000004</v>
      </c>
      <c r="G8" s="12">
        <f t="shared" si="1"/>
        <v>3.8484436128593296</v>
      </c>
      <c r="H8" s="12">
        <f>SUM($F$2:F8) / (COUNT($G$2:G8) * $P$2 * $P$1 * $P$4)</f>
        <v>4.8599130075571635</v>
      </c>
      <c r="I8" s="10">
        <f t="shared" si="4"/>
        <v>5.6000000000000001E-2</v>
      </c>
      <c r="J8" s="10">
        <f>SUM($F$2:F8) / ($P$1 * $P$2)</f>
        <v>0.27215512842320116</v>
      </c>
      <c r="K8" s="11">
        <f t="shared" si="2"/>
        <v>182.76656000000003</v>
      </c>
      <c r="L8" s="11">
        <f>SUM($K$2:K8)</f>
        <v>1585.9543200000001</v>
      </c>
      <c r="M8" s="11">
        <f t="shared" si="3"/>
        <v>455.18373282816026</v>
      </c>
    </row>
    <row r="9" spans="1:16" x14ac:dyDescent="0.25">
      <c r="A9" s="1">
        <f>'Second Set Result'!A95</f>
        <v>2</v>
      </c>
      <c r="B9" s="1">
        <f>'Second Set Result'!B95</f>
        <v>2</v>
      </c>
      <c r="C9" s="1">
        <f>'Second Set Result'!C95</f>
        <v>2</v>
      </c>
      <c r="D9" s="10">
        <f>'Second Set Result'!E95</f>
        <v>3.4799999999999998E-2</v>
      </c>
      <c r="E9" s="11">
        <f>'Second Set Result'!G95</f>
        <v>100.26</v>
      </c>
      <c r="F9" s="12">
        <f t="shared" si="0"/>
        <v>2.7840000000000003</v>
      </c>
      <c r="G9" s="12">
        <f t="shared" si="1"/>
        <v>3.6996087770028909</v>
      </c>
      <c r="H9" s="12">
        <f>SUM($F$2:F9) / (COUNT($G$2:G9) * $P$2 * $P$1 * $P$4)</f>
        <v>4.7148749787378792</v>
      </c>
      <c r="I9" s="10">
        <f t="shared" si="4"/>
        <v>6.4000000000000001E-2</v>
      </c>
      <c r="J9" s="10">
        <f>SUM($F$2:F9) / ($P$1 * $P$2)</f>
        <v>0.30175199863922425</v>
      </c>
      <c r="K9" s="11">
        <f t="shared" si="2"/>
        <v>279.12384000000003</v>
      </c>
      <c r="L9" s="11">
        <f>SUM($K$2:K9)</f>
        <v>1865.07816</v>
      </c>
      <c r="M9" s="11">
        <f t="shared" si="3"/>
        <v>520.20998037504023</v>
      </c>
    </row>
    <row r="10" spans="1:16" x14ac:dyDescent="0.25">
      <c r="A10" s="1">
        <f>'Second Set Result'!A103</f>
        <v>1</v>
      </c>
      <c r="B10" s="1">
        <f>'Second Set Result'!B103</f>
        <v>5</v>
      </c>
      <c r="C10" s="1">
        <f>'Second Set Result'!C103</f>
        <v>4</v>
      </c>
      <c r="D10" s="10">
        <f>'Second Set Result'!E103</f>
        <v>3.4799999999999998E-2</v>
      </c>
      <c r="E10" s="11">
        <f>'Second Set Result'!G103</f>
        <v>71.25</v>
      </c>
      <c r="F10" s="12">
        <f t="shared" si="0"/>
        <v>2.7840000000000003</v>
      </c>
      <c r="G10" s="12">
        <f t="shared" si="1"/>
        <v>3.6996087770028909</v>
      </c>
      <c r="H10" s="12">
        <f>SUM($F$2:F10) / (COUNT($G$2:G10) * $P$2 * $P$1 * $P$4)</f>
        <v>4.602067622989547</v>
      </c>
      <c r="I10" s="10">
        <f t="shared" si="4"/>
        <v>7.2000000000000008E-2</v>
      </c>
      <c r="J10" s="10">
        <f>SUM($F$2:F10) / ($P$1 * $P$2)</f>
        <v>0.33134886885524739</v>
      </c>
      <c r="K10" s="11">
        <f t="shared" si="2"/>
        <v>198.36</v>
      </c>
      <c r="L10" s="11">
        <f>SUM($K$2:K10)</f>
        <v>2063.4381600000002</v>
      </c>
      <c r="M10" s="11">
        <f t="shared" si="3"/>
        <v>585.23622792192043</v>
      </c>
    </row>
    <row r="11" spans="1:16" x14ac:dyDescent="0.25">
      <c r="A11" s="1">
        <f>'Second Set Result'!A109</f>
        <v>1</v>
      </c>
      <c r="B11" s="1">
        <f>'Second Set Result'!B109</f>
        <v>4</v>
      </c>
      <c r="C11" s="1">
        <f>'Second Set Result'!C109</f>
        <v>3</v>
      </c>
      <c r="D11" s="10">
        <f>'Second Set Result'!E109</f>
        <v>3.4799999999999998E-2</v>
      </c>
      <c r="E11" s="11">
        <f>'Second Set Result'!G109</f>
        <v>63.21</v>
      </c>
      <c r="F11" s="12">
        <f t="shared" si="0"/>
        <v>2.7840000000000003</v>
      </c>
      <c r="G11" s="12">
        <f t="shared" si="1"/>
        <v>3.6996087770028909</v>
      </c>
      <c r="H11" s="12">
        <f>SUM($F$2:F11) / (COUNT($G$2:G11) * $P$2 * $P$1 * $P$4)</f>
        <v>4.5118217383908812</v>
      </c>
      <c r="I11" s="10">
        <f t="shared" si="4"/>
        <v>8.0000000000000016E-2</v>
      </c>
      <c r="J11" s="10">
        <f>SUM($F$2:F11) / ($P$1 * $P$2)</f>
        <v>0.36094573907127053</v>
      </c>
      <c r="K11" s="11">
        <f t="shared" si="2"/>
        <v>175.97664000000003</v>
      </c>
      <c r="L11" s="11">
        <f>SUM($K$2:K11)</f>
        <v>2239.4148</v>
      </c>
      <c r="M11" s="11">
        <f t="shared" si="3"/>
        <v>650.2624754688004</v>
      </c>
    </row>
    <row r="12" spans="1:16" x14ac:dyDescent="0.25">
      <c r="A12" s="1">
        <f>'Second Set Result'!A93</f>
        <v>2</v>
      </c>
      <c r="B12" s="1">
        <f>'Second Set Result'!B93</f>
        <v>2</v>
      </c>
      <c r="C12" s="1">
        <f>'Second Set Result'!C93</f>
        <v>4</v>
      </c>
      <c r="D12" s="10">
        <f>'Second Set Result'!E93</f>
        <v>3.4500000000000003E-2</v>
      </c>
      <c r="E12" s="11">
        <f>'Second Set Result'!G93</f>
        <v>46.86</v>
      </c>
      <c r="F12" s="12">
        <f t="shared" si="0"/>
        <v>2.7600000000000007</v>
      </c>
      <c r="G12" s="12">
        <f t="shared" si="1"/>
        <v>3.6677155978907976</v>
      </c>
      <c r="H12" s="12">
        <f>SUM($F$2:F12) / (COUNT($G$2:G12) * $P$2 * $P$1 * $P$4)</f>
        <v>4.4350848165272367</v>
      </c>
      <c r="I12" s="10">
        <f t="shared" si="4"/>
        <v>8.8000000000000023E-2</v>
      </c>
      <c r="J12" s="10">
        <f>SUM($F$2:F12) / ($P$1 * $P$2)</f>
        <v>0.39028746385439689</v>
      </c>
      <c r="K12" s="11">
        <f t="shared" si="2"/>
        <v>129.33360000000002</v>
      </c>
      <c r="L12" s="11">
        <f>SUM($K$2:K12)</f>
        <v>2368.7483999999999</v>
      </c>
      <c r="M12" s="11">
        <f t="shared" si="3"/>
        <v>715.2887230156806</v>
      </c>
    </row>
    <row r="13" spans="1:16" x14ac:dyDescent="0.25">
      <c r="A13" s="1">
        <f>'Second Set Result'!A90</f>
        <v>2</v>
      </c>
      <c r="B13" s="1">
        <f>'Second Set Result'!B90</f>
        <v>3</v>
      </c>
      <c r="C13" s="1">
        <f>'Second Set Result'!C90</f>
        <v>2</v>
      </c>
      <c r="D13" s="10">
        <f>'Second Set Result'!E90</f>
        <v>2.9399999999999999E-2</v>
      </c>
      <c r="E13" s="11">
        <f>'Second Set Result'!G90</f>
        <v>43.55</v>
      </c>
      <c r="F13" s="12">
        <f t="shared" si="0"/>
        <v>2.3519999999999999</v>
      </c>
      <c r="G13" s="12">
        <f t="shared" si="1"/>
        <v>3.1255315529852008</v>
      </c>
      <c r="H13" s="12">
        <f>SUM($F$2:F13) / (COUNT($G$2:G13) * $P$2 * $P$1 * $P$4)</f>
        <v>4.3259553778987341</v>
      </c>
      <c r="I13" s="10">
        <f t="shared" si="4"/>
        <v>9.600000000000003E-2</v>
      </c>
      <c r="J13" s="10">
        <f>SUM($F$2:F13) / ($P$1 * $P$2)</f>
        <v>0.41529171627827843</v>
      </c>
      <c r="K13" s="11">
        <f t="shared" si="2"/>
        <v>102.42959999999999</v>
      </c>
      <c r="L13" s="11">
        <f>SUM($K$2:K13)</f>
        <v>2471.1779999999999</v>
      </c>
      <c r="M13" s="11">
        <f t="shared" si="3"/>
        <v>780.31497056256069</v>
      </c>
    </row>
    <row r="14" spans="1:16" x14ac:dyDescent="0.25">
      <c r="A14" s="1">
        <f>'Second Set Result'!A44</f>
        <v>4</v>
      </c>
      <c r="B14" s="1">
        <f>'Second Set Result'!B44</f>
        <v>2</v>
      </c>
      <c r="C14" s="1">
        <f>'Second Set Result'!C44</f>
        <v>3</v>
      </c>
      <c r="D14" s="10">
        <f>'Second Set Result'!E44</f>
        <v>2.7799999999999998E-2</v>
      </c>
      <c r="E14" s="11">
        <f>'Second Set Result'!G44</f>
        <v>76.44</v>
      </c>
      <c r="F14" s="12">
        <f t="shared" si="0"/>
        <v>2.2240000000000002</v>
      </c>
      <c r="G14" s="12">
        <f t="shared" si="1"/>
        <v>2.9554345977207004</v>
      </c>
      <c r="H14" s="12">
        <f>SUM($F$2:F14) / (COUNT($G$2:G14) * $P$2 * $P$1 * $P$4)</f>
        <v>4.2205307025004233</v>
      </c>
      <c r="I14" s="10">
        <f t="shared" si="4"/>
        <v>0.10400000000000004</v>
      </c>
      <c r="J14" s="10">
        <f>SUM($F$2:F14) / ($P$1 * $P$2)</f>
        <v>0.43893519306004408</v>
      </c>
      <c r="K14" s="11">
        <f t="shared" si="2"/>
        <v>170.00256000000002</v>
      </c>
      <c r="L14" s="11">
        <f>SUM($K$2:K14)</f>
        <v>2641.1805599999998</v>
      </c>
      <c r="M14" s="11">
        <f t="shared" si="3"/>
        <v>845.34121810944077</v>
      </c>
    </row>
    <row r="15" spans="1:16" x14ac:dyDescent="0.25">
      <c r="A15" s="1">
        <f>'Second Set Result'!A126</f>
        <v>1</v>
      </c>
      <c r="B15" s="1">
        <f>'Second Set Result'!B126</f>
        <v>1</v>
      </c>
      <c r="C15" s="1">
        <f>'Second Set Result'!C126</f>
        <v>1</v>
      </c>
      <c r="D15" s="10">
        <f>'Second Set Result'!E126</f>
        <v>2.6499999999999999E-2</v>
      </c>
      <c r="E15" s="11">
        <f>'Second Set Result'!G126</f>
        <v>52.97</v>
      </c>
      <c r="F15" s="12">
        <f t="shared" si="0"/>
        <v>2.12</v>
      </c>
      <c r="G15" s="12">
        <f t="shared" si="1"/>
        <v>2.8172308215682933</v>
      </c>
      <c r="H15" s="12">
        <f>SUM($F$2:F15) / (COUNT($G$2:G15) * $P$2 * $P$1 * $P$4)</f>
        <v>4.120294996719557</v>
      </c>
      <c r="I15" s="10">
        <f t="shared" si="4"/>
        <v>0.11200000000000004</v>
      </c>
      <c r="J15" s="10">
        <f>SUM($F$2:F15) / ($P$1 * $P$2)</f>
        <v>0.4614730396325904</v>
      </c>
      <c r="K15" s="11">
        <f t="shared" si="2"/>
        <v>112.29640000000001</v>
      </c>
      <c r="L15" s="11">
        <f>SUM($K$2:K15)</f>
        <v>2753.47696</v>
      </c>
      <c r="M15" s="11">
        <f t="shared" si="3"/>
        <v>910.36746565632097</v>
      </c>
    </row>
    <row r="16" spans="1:16" x14ac:dyDescent="0.25">
      <c r="A16" s="1">
        <f>'Second Set Result'!A122</f>
        <v>1</v>
      </c>
      <c r="B16" s="1">
        <f>'Second Set Result'!B122</f>
        <v>1</v>
      </c>
      <c r="C16" s="1">
        <f>'Second Set Result'!C122</f>
        <v>5</v>
      </c>
      <c r="D16" s="10">
        <f>'Second Set Result'!E122</f>
        <v>2.5899999999999999E-2</v>
      </c>
      <c r="E16" s="11">
        <f>'Second Set Result'!G122</f>
        <v>61.93</v>
      </c>
      <c r="F16" s="12">
        <f t="shared" si="0"/>
        <v>2.0720000000000001</v>
      </c>
      <c r="G16" s="12">
        <f t="shared" si="1"/>
        <v>2.7534444633441058</v>
      </c>
      <c r="H16" s="12">
        <f>SUM($F$2:F16) / (COUNT($G$2:G16) * $P$2 * $P$1 * $P$4)</f>
        <v>4.0291716278278606</v>
      </c>
      <c r="I16" s="10">
        <f t="shared" si="4"/>
        <v>0.12000000000000005</v>
      </c>
      <c r="J16" s="10">
        <f>SUM($F$2:F16) / ($P$1 * $P$2)</f>
        <v>0.48350059533934331</v>
      </c>
      <c r="K16" s="11">
        <f t="shared" si="2"/>
        <v>128.31896</v>
      </c>
      <c r="L16" s="11">
        <f>SUM($K$2:K16)</f>
        <v>2881.79592</v>
      </c>
      <c r="M16" s="11">
        <f t="shared" si="3"/>
        <v>975.39371320320095</v>
      </c>
    </row>
    <row r="17" spans="1:13" x14ac:dyDescent="0.25">
      <c r="A17" s="1">
        <f>'Second Set Result'!A86</f>
        <v>2</v>
      </c>
      <c r="B17" s="1">
        <f>'Second Set Result'!B86</f>
        <v>4</v>
      </c>
      <c r="C17" s="1">
        <f>'Second Set Result'!C86</f>
        <v>1</v>
      </c>
      <c r="D17" s="10">
        <f>'Second Set Result'!E86</f>
        <v>2.4900000000000002E-2</v>
      </c>
      <c r="E17" s="11">
        <f>'Second Set Result'!G86</f>
        <v>68</v>
      </c>
      <c r="F17" s="12">
        <f t="shared" si="0"/>
        <v>1.9920000000000002</v>
      </c>
      <c r="G17" s="12">
        <f t="shared" si="1"/>
        <v>2.6471338663037929</v>
      </c>
      <c r="H17" s="12">
        <f>SUM($F$2:F17) / (COUNT($G$2:G17) * $P$2 * $P$1 * $P$4)</f>
        <v>3.942794267732606</v>
      </c>
      <c r="I17" s="10">
        <f t="shared" si="4"/>
        <v>0.12800000000000006</v>
      </c>
      <c r="J17" s="10">
        <f>SUM($F$2:F17) / ($P$1 * $P$2)</f>
        <v>0.50467766626977362</v>
      </c>
      <c r="K17" s="11">
        <f t="shared" si="2"/>
        <v>135.45600000000002</v>
      </c>
      <c r="L17" s="11">
        <f>SUM($K$2:K17)</f>
        <v>3017.2519200000002</v>
      </c>
      <c r="M17" s="11">
        <f t="shared" si="3"/>
        <v>1040.4199607500811</v>
      </c>
    </row>
    <row r="18" spans="1:13" x14ac:dyDescent="0.25">
      <c r="A18" s="1">
        <f>'Second Set Result'!A75</f>
        <v>3</v>
      </c>
      <c r="B18" s="1">
        <f>'Second Set Result'!B75</f>
        <v>1</v>
      </c>
      <c r="C18" s="1">
        <f>'Second Set Result'!C75</f>
        <v>2</v>
      </c>
      <c r="D18" s="10">
        <f>'Second Set Result'!E75</f>
        <v>2.4199999999999999E-2</v>
      </c>
      <c r="E18" s="11">
        <f>'Second Set Result'!G75</f>
        <v>79.569999999999993</v>
      </c>
      <c r="F18" s="12">
        <f t="shared" si="0"/>
        <v>1.9359999999999999</v>
      </c>
      <c r="G18" s="12">
        <f t="shared" si="1"/>
        <v>2.5727164483755733</v>
      </c>
      <c r="H18" s="12">
        <f>SUM($F$2:F18) / (COUNT($G$2:G18) * $P$2 * $P$1 * $P$4)</f>
        <v>3.8622014548292509</v>
      </c>
      <c r="I18" s="10">
        <f t="shared" si="4"/>
        <v>0.13600000000000007</v>
      </c>
      <c r="J18" s="10">
        <f>SUM($F$2:F18) / ($P$1 * $P$2)</f>
        <v>0.52525939785677822</v>
      </c>
      <c r="K18" s="11">
        <f t="shared" si="2"/>
        <v>154.04751999999999</v>
      </c>
      <c r="L18" s="11">
        <f>SUM($K$2:K18)</f>
        <v>3171.2994400000002</v>
      </c>
      <c r="M18" s="11">
        <f t="shared" si="3"/>
        <v>1105.4462082969612</v>
      </c>
    </row>
    <row r="19" spans="1:13" x14ac:dyDescent="0.25">
      <c r="A19" s="1">
        <f>'Second Set Result'!A123</f>
        <v>1</v>
      </c>
      <c r="B19" s="1">
        <f>'Second Set Result'!B123</f>
        <v>1</v>
      </c>
      <c r="C19" s="1">
        <f>'Second Set Result'!C123</f>
        <v>4</v>
      </c>
      <c r="D19" s="10">
        <f>'Second Set Result'!E123</f>
        <v>2.35E-2</v>
      </c>
      <c r="E19" s="11">
        <f>'Second Set Result'!G123</f>
        <v>71.53</v>
      </c>
      <c r="F19" s="12">
        <f t="shared" si="0"/>
        <v>1.8800000000000001</v>
      </c>
      <c r="G19" s="12">
        <f t="shared" si="1"/>
        <v>2.4982990304473547</v>
      </c>
      <c r="H19" s="12">
        <f>SUM($F$2:F19) / (COUNT($G$2:G19) * $P$2 * $P$1 * $P$4)</f>
        <v>3.7864290979191462</v>
      </c>
      <c r="I19" s="10">
        <f t="shared" si="4"/>
        <v>0.14400000000000007</v>
      </c>
      <c r="J19" s="10">
        <f>SUM($F$2:F19) / ($P$1 * $P$2)</f>
        <v>0.54524579010035701</v>
      </c>
      <c r="K19" s="11">
        <f t="shared" si="2"/>
        <v>134.47640000000001</v>
      </c>
      <c r="L19" s="11">
        <f>SUM($K$2:K19)</f>
        <v>3305.7758400000002</v>
      </c>
      <c r="M19" s="11">
        <f t="shared" si="3"/>
        <v>1170.4724558438411</v>
      </c>
    </row>
    <row r="20" spans="1:13" x14ac:dyDescent="0.25">
      <c r="A20" s="1">
        <f>'Second Set Result'!A121</f>
        <v>1</v>
      </c>
      <c r="B20" s="1">
        <f>'Second Set Result'!B121</f>
        <v>2</v>
      </c>
      <c r="C20" s="1">
        <f>'Second Set Result'!C121</f>
        <v>1</v>
      </c>
      <c r="D20" s="10">
        <f>'Second Set Result'!E121</f>
        <v>2.0299999999999999E-2</v>
      </c>
      <c r="E20" s="11">
        <f>'Second Set Result'!G121</f>
        <v>81.47</v>
      </c>
      <c r="F20" s="12">
        <f t="shared" si="0"/>
        <v>1.6240000000000001</v>
      </c>
      <c r="G20" s="12">
        <f t="shared" si="1"/>
        <v>2.158105119918353</v>
      </c>
      <c r="H20" s="12">
        <f>SUM($F$2:F20) / (COUNT($G$2:G20) * $P$2 * $P$1 * $P$4)</f>
        <v>3.7007278359191047</v>
      </c>
      <c r="I20" s="10">
        <f t="shared" si="4"/>
        <v>0.15200000000000008</v>
      </c>
      <c r="J20" s="10">
        <f>SUM($F$2:F20) / ($P$1 * $P$2)</f>
        <v>0.56251063105970389</v>
      </c>
      <c r="K20" s="11">
        <f t="shared" si="2"/>
        <v>132.30728000000002</v>
      </c>
      <c r="L20" s="11">
        <f>SUM($K$2:K20)</f>
        <v>3438.0831200000002</v>
      </c>
      <c r="M20" s="11">
        <f t="shared" si="3"/>
        <v>1235.4987033907212</v>
      </c>
    </row>
    <row r="21" spans="1:13" x14ac:dyDescent="0.25">
      <c r="A21" s="1">
        <f>'Second Set Result'!A88</f>
        <v>2</v>
      </c>
      <c r="B21" s="1">
        <f>'Second Set Result'!B88</f>
        <v>3</v>
      </c>
      <c r="C21" s="1">
        <f>'Second Set Result'!C88</f>
        <v>4</v>
      </c>
      <c r="D21" s="10">
        <f>'Second Set Result'!E88</f>
        <v>1.89E-2</v>
      </c>
      <c r="E21" s="11">
        <f>'Second Set Result'!G88</f>
        <v>62.53</v>
      </c>
      <c r="F21" s="12">
        <f t="shared" si="0"/>
        <v>1.512</v>
      </c>
      <c r="G21" s="12">
        <f t="shared" si="1"/>
        <v>2.0092702840619148</v>
      </c>
      <c r="H21" s="12">
        <f>SUM($F$2:F21) / (COUNT($G$2:G21) * $P$2 * $P$1 * $P$4)</f>
        <v>3.6161549583262449</v>
      </c>
      <c r="I21" s="10">
        <f t="shared" si="4"/>
        <v>0.16000000000000009</v>
      </c>
      <c r="J21" s="10">
        <f>SUM($F$2:F21) / ($P$1 * $P$2)</f>
        <v>0.57858479333219925</v>
      </c>
      <c r="K21" s="11">
        <f t="shared" si="2"/>
        <v>94.545360000000002</v>
      </c>
      <c r="L21" s="11">
        <f>SUM($K$2:K21)</f>
        <v>3532.6284800000003</v>
      </c>
      <c r="M21" s="11">
        <f t="shared" si="3"/>
        <v>1300.5249509376015</v>
      </c>
    </row>
    <row r="22" spans="1:13" x14ac:dyDescent="0.25">
      <c r="A22" s="1">
        <f>'Second Set Result'!A5</f>
        <v>5</v>
      </c>
      <c r="B22" s="1">
        <f>'Second Set Result'!B5</f>
        <v>5</v>
      </c>
      <c r="C22" s="1">
        <f>'Second Set Result'!C5</f>
        <v>2</v>
      </c>
      <c r="D22" s="10">
        <f>'Second Set Result'!E5</f>
        <v>1.84E-2</v>
      </c>
      <c r="E22" s="11">
        <f>'Second Set Result'!G5</f>
        <v>162.02000000000001</v>
      </c>
      <c r="F22" s="12">
        <f t="shared" si="0"/>
        <v>1.472</v>
      </c>
      <c r="G22" s="12">
        <f t="shared" si="1"/>
        <v>1.9561149855417583</v>
      </c>
      <c r="H22" s="12">
        <f>SUM($F$2:F22) / (COUNT($G$2:G22) * $P$2 * $P$1 * $P$4)</f>
        <v>3.5371054358126979</v>
      </c>
      <c r="I22" s="10">
        <f t="shared" si="4"/>
        <v>0.16800000000000009</v>
      </c>
      <c r="J22" s="10">
        <f>SUM($F$2:F22) / ($P$1 * $P$2)</f>
        <v>0.59423371321653329</v>
      </c>
      <c r="K22" s="11">
        <f t="shared" si="2"/>
        <v>238.49344000000002</v>
      </c>
      <c r="L22" s="11">
        <f>SUM($K$2:K22)</f>
        <v>3771.1219200000005</v>
      </c>
      <c r="M22" s="11">
        <f t="shared" si="3"/>
        <v>1365.5511984844816</v>
      </c>
    </row>
    <row r="23" spans="1:13" x14ac:dyDescent="0.25">
      <c r="A23" s="1">
        <f>'Second Set Result'!A92</f>
        <v>2</v>
      </c>
      <c r="B23" s="1">
        <f>'Second Set Result'!B92</f>
        <v>2</v>
      </c>
      <c r="C23" s="1">
        <f>'Second Set Result'!C92</f>
        <v>5</v>
      </c>
      <c r="D23" s="10">
        <f>'Second Set Result'!E92</f>
        <v>1.8200000000000001E-2</v>
      </c>
      <c r="E23" s="11">
        <f>'Second Set Result'!G92</f>
        <v>36.450000000000003</v>
      </c>
      <c r="F23" s="12">
        <f t="shared" si="0"/>
        <v>1.456</v>
      </c>
      <c r="G23" s="12">
        <f t="shared" si="1"/>
        <v>1.9348528661336957</v>
      </c>
      <c r="H23" s="12">
        <f>SUM($F$2:F23) / (COUNT($G$2:G23) * $P$2 * $P$1 * $P$4)</f>
        <v>3.4642757735545615</v>
      </c>
      <c r="I23" s="10">
        <f t="shared" si="4"/>
        <v>0.1760000000000001</v>
      </c>
      <c r="J23" s="10">
        <f>SUM($F$2:F23) / ($P$1 * $P$2)</f>
        <v>0.60971253614560295</v>
      </c>
      <c r="K23" s="11">
        <f t="shared" si="2"/>
        <v>53.071200000000005</v>
      </c>
      <c r="L23" s="11">
        <f>SUM($K$2:K23)</f>
        <v>3824.1931200000004</v>
      </c>
      <c r="M23" s="11">
        <f t="shared" si="3"/>
        <v>1430.5774460313614</v>
      </c>
    </row>
    <row r="24" spans="1:13" x14ac:dyDescent="0.25">
      <c r="A24" s="1">
        <f>'Second Set Result'!A52</f>
        <v>3</v>
      </c>
      <c r="B24" s="1">
        <f>'Second Set Result'!B52</f>
        <v>5</v>
      </c>
      <c r="C24" s="1">
        <f>'Second Set Result'!C52</f>
        <v>5</v>
      </c>
      <c r="D24" s="10">
        <f>'Second Set Result'!E52</f>
        <v>1.77E-2</v>
      </c>
      <c r="E24" s="11">
        <f>'Second Set Result'!G52</f>
        <v>111.65</v>
      </c>
      <c r="F24" s="12">
        <f t="shared" si="0"/>
        <v>1.4159999999999999</v>
      </c>
      <c r="G24" s="12">
        <f t="shared" si="1"/>
        <v>1.8816975676135392</v>
      </c>
      <c r="H24" s="12">
        <f>SUM($F$2:F24) / (COUNT($G$2:G24) * $P$2 * $P$1 * $P$4)</f>
        <v>3.3954680254701692</v>
      </c>
      <c r="I24" s="10">
        <f t="shared" si="4"/>
        <v>0.18400000000000011</v>
      </c>
      <c r="J24" s="10">
        <f>SUM($F$2:F24) / ($P$1 * $P$2)</f>
        <v>0.62476611668651116</v>
      </c>
      <c r="K24" s="11">
        <f t="shared" si="2"/>
        <v>158.09639999999999</v>
      </c>
      <c r="L24" s="11">
        <f>SUM($K$2:K24)</f>
        <v>3982.2895200000003</v>
      </c>
      <c r="M24" s="11">
        <f t="shared" si="3"/>
        <v>1495.6036935782417</v>
      </c>
    </row>
    <row r="25" spans="1:13" x14ac:dyDescent="0.25">
      <c r="A25" s="1">
        <f>'Second Set Result'!A124</f>
        <v>1</v>
      </c>
      <c r="B25" s="1">
        <f>'Second Set Result'!B124</f>
        <v>1</v>
      </c>
      <c r="C25" s="1">
        <f>'Second Set Result'!C124</f>
        <v>3</v>
      </c>
      <c r="D25" s="10">
        <f>'Second Set Result'!E124</f>
        <v>1.7299999999999999E-2</v>
      </c>
      <c r="E25" s="11">
        <f>'Second Set Result'!G124</f>
        <v>52.43</v>
      </c>
      <c r="F25" s="12">
        <f t="shared" si="0"/>
        <v>1.3840000000000001</v>
      </c>
      <c r="G25" s="12">
        <f t="shared" si="1"/>
        <v>1.8391733287974144</v>
      </c>
      <c r="H25" s="12">
        <f>SUM($F$2:F25) / (COUNT($G$2:G25) * $P$2 * $P$1 * $P$4)</f>
        <v>3.3306224131088049</v>
      </c>
      <c r="I25" s="10">
        <f t="shared" si="4"/>
        <v>0.19200000000000012</v>
      </c>
      <c r="J25" s="10">
        <f>SUM($F$2:F25) / ($P$1 * $P$2)</f>
        <v>0.63947950331689052</v>
      </c>
      <c r="K25" s="11">
        <f t="shared" si="2"/>
        <v>72.563120000000012</v>
      </c>
      <c r="L25" s="11">
        <f>SUM($K$2:K25)</f>
        <v>4054.8526400000001</v>
      </c>
      <c r="M25" s="11">
        <f t="shared" si="3"/>
        <v>1560.6299411251216</v>
      </c>
    </row>
    <row r="26" spans="1:13" x14ac:dyDescent="0.25">
      <c r="A26" s="1">
        <f>'Second Set Result'!A72</f>
        <v>3</v>
      </c>
      <c r="B26" s="1">
        <f>'Second Set Result'!B72</f>
        <v>1</v>
      </c>
      <c r="C26" s="1">
        <f>'Second Set Result'!C72</f>
        <v>5</v>
      </c>
      <c r="D26" s="10">
        <f>'Second Set Result'!E72</f>
        <v>1.6200000000000003E-2</v>
      </c>
      <c r="E26" s="11">
        <f>'Second Set Result'!G72</f>
        <v>210.16</v>
      </c>
      <c r="F26" s="12">
        <f t="shared" si="0"/>
        <v>1.2960000000000003</v>
      </c>
      <c r="G26" s="12">
        <f t="shared" si="1"/>
        <v>1.7222316720530702</v>
      </c>
      <c r="H26" s="12">
        <f>SUM($F$2:F26) / (COUNT($G$2:G26) * $P$2 * $P$1 * $P$4)</f>
        <v>3.2662867834665748</v>
      </c>
      <c r="I26" s="10">
        <f t="shared" si="4"/>
        <v>0.20000000000000012</v>
      </c>
      <c r="J26" s="10">
        <f>SUM($F$2:F26) / ($P$1 * $P$2)</f>
        <v>0.65325735669331508</v>
      </c>
      <c r="K26" s="11">
        <f t="shared" si="2"/>
        <v>272.36736000000008</v>
      </c>
      <c r="L26" s="11">
        <f>SUM($K$2:K26)</f>
        <v>4327.22</v>
      </c>
      <c r="M26" s="11">
        <f t="shared" si="3"/>
        <v>1625.6561886720017</v>
      </c>
    </row>
    <row r="27" spans="1:13" x14ac:dyDescent="0.25">
      <c r="A27" s="1">
        <f>'Second Set Result'!A38</f>
        <v>4</v>
      </c>
      <c r="B27" s="1">
        <f>'Second Set Result'!B38</f>
        <v>3</v>
      </c>
      <c r="C27" s="1">
        <f>'Second Set Result'!C38</f>
        <v>4</v>
      </c>
      <c r="D27" s="10">
        <f>'Second Set Result'!E38</f>
        <v>1.5900000000000001E-2</v>
      </c>
      <c r="E27" s="11">
        <f>'Second Set Result'!G38</f>
        <v>67.709999999999994</v>
      </c>
      <c r="F27" s="12">
        <f t="shared" si="0"/>
        <v>1.272</v>
      </c>
      <c r="G27" s="12">
        <f t="shared" si="1"/>
        <v>1.6903384929409759</v>
      </c>
      <c r="H27" s="12">
        <f>SUM($F$2:F27) / (COUNT($G$2:G27) * $P$2 * $P$1 * $P$4)</f>
        <v>3.2056733876771286</v>
      </c>
      <c r="I27" s="10">
        <f t="shared" si="4"/>
        <v>0.20800000000000013</v>
      </c>
      <c r="J27" s="10">
        <f>SUM($F$2:F27) / ($P$1 * $P$2)</f>
        <v>0.66678006463684281</v>
      </c>
      <c r="K27" s="11">
        <f t="shared" si="2"/>
        <v>86.127119999999991</v>
      </c>
      <c r="L27" s="11">
        <f>SUM($K$2:K27)</f>
        <v>4413.3471200000004</v>
      </c>
      <c r="M27" s="11">
        <f t="shared" si="3"/>
        <v>1690.682436218882</v>
      </c>
    </row>
    <row r="28" spans="1:13" x14ac:dyDescent="0.25">
      <c r="A28" s="1">
        <f>'Second Set Result'!A23</f>
        <v>5</v>
      </c>
      <c r="B28" s="1">
        <f>'Second Set Result'!B23</f>
        <v>1</v>
      </c>
      <c r="C28" s="1">
        <f>'Second Set Result'!C23</f>
        <v>4</v>
      </c>
      <c r="D28" s="10">
        <f>'Second Set Result'!E23</f>
        <v>1.4499999999999999E-2</v>
      </c>
      <c r="E28" s="11">
        <f>'Second Set Result'!G23</f>
        <v>104.26</v>
      </c>
      <c r="F28" s="12">
        <f t="shared" si="0"/>
        <v>1.1599999999999999</v>
      </c>
      <c r="G28" s="12">
        <f t="shared" si="1"/>
        <v>1.5415036570845377</v>
      </c>
      <c r="H28" s="12">
        <f>SUM($F$2:F28) / (COUNT($G$2:G28) * $P$2 * $P$1 * $P$4)</f>
        <v>3.1440374717292552</v>
      </c>
      <c r="I28" s="10">
        <f t="shared" si="4"/>
        <v>0.21600000000000014</v>
      </c>
      <c r="J28" s="10">
        <f>SUM($F$2:F28) / ($P$1 * $P$2)</f>
        <v>0.67911209389351912</v>
      </c>
      <c r="K28" s="11">
        <f t="shared" si="2"/>
        <v>120.94159999999999</v>
      </c>
      <c r="L28" s="11">
        <f>SUM($K$2:K28)</f>
        <v>4534.2887200000005</v>
      </c>
      <c r="M28" s="11">
        <f t="shared" si="3"/>
        <v>1755.7086837657621</v>
      </c>
    </row>
    <row r="29" spans="1:13" x14ac:dyDescent="0.25">
      <c r="A29" s="1">
        <f>'Second Set Result'!A19</f>
        <v>5</v>
      </c>
      <c r="B29" s="1">
        <f>'Second Set Result'!B19</f>
        <v>2</v>
      </c>
      <c r="C29" s="1">
        <f>'Second Set Result'!C19</f>
        <v>3</v>
      </c>
      <c r="D29" s="10">
        <f>'Second Set Result'!E19</f>
        <v>1.3899999999999999E-2</v>
      </c>
      <c r="E29" s="11">
        <f>'Second Set Result'!G19</f>
        <v>70.47</v>
      </c>
      <c r="F29" s="12">
        <f t="shared" si="0"/>
        <v>1.1120000000000001</v>
      </c>
      <c r="G29" s="12">
        <f t="shared" si="1"/>
        <v>1.4777172988603502</v>
      </c>
      <c r="H29" s="12">
        <f>SUM($F$2:F29) / (COUNT($G$2:G29) * $P$2 * $P$1 * $P$4)</f>
        <v>3.0845260369839367</v>
      </c>
      <c r="I29" s="10">
        <f t="shared" si="4"/>
        <v>0.22400000000000014</v>
      </c>
      <c r="J29" s="10">
        <f>SUM($F$2:F29) / ($P$1 * $P$2)</f>
        <v>0.69093383228440186</v>
      </c>
      <c r="K29" s="11">
        <f t="shared" si="2"/>
        <v>78.362639999999999</v>
      </c>
      <c r="L29" s="11">
        <f>SUM($K$2:K29)</f>
        <v>4612.6513600000008</v>
      </c>
      <c r="M29" s="11">
        <f t="shared" si="3"/>
        <v>1820.7349313126422</v>
      </c>
    </row>
    <row r="30" spans="1:13" x14ac:dyDescent="0.25">
      <c r="A30" s="1">
        <f>'Second Set Result'!A20</f>
        <v>5</v>
      </c>
      <c r="B30" s="1">
        <f>'Second Set Result'!B20</f>
        <v>2</v>
      </c>
      <c r="C30" s="1">
        <f>'Second Set Result'!C20</f>
        <v>2</v>
      </c>
      <c r="D30" s="10">
        <f>'Second Set Result'!E20</f>
        <v>1.2E-2</v>
      </c>
      <c r="E30" s="11">
        <f>'Second Set Result'!G20</f>
        <v>82.67</v>
      </c>
      <c r="F30" s="12">
        <f t="shared" si="0"/>
        <v>0.96</v>
      </c>
      <c r="G30" s="12">
        <f t="shared" si="1"/>
        <v>1.2757271644837553</v>
      </c>
      <c r="H30" s="12">
        <f>SUM($F$2:F30) / (COUNT($G$2:G30) * $P$2 * $P$1 * $P$4)</f>
        <v>3.0221536620701368</v>
      </c>
      <c r="I30" s="10">
        <f t="shared" si="4"/>
        <v>0.23200000000000015</v>
      </c>
      <c r="J30" s="10">
        <f>SUM($F$2:F30) / ($P$1 * $P$2)</f>
        <v>0.70113964960027186</v>
      </c>
      <c r="K30" s="11">
        <f t="shared" si="2"/>
        <v>79.363199999999992</v>
      </c>
      <c r="L30" s="11">
        <f>SUM($K$2:K30)</f>
        <v>4692.0145600000005</v>
      </c>
      <c r="M30" s="11">
        <f t="shared" si="3"/>
        <v>1885.761178859522</v>
      </c>
    </row>
    <row r="31" spans="1:13" x14ac:dyDescent="0.25">
      <c r="A31" s="1">
        <f>'Second Set Result'!A26</f>
        <v>5</v>
      </c>
      <c r="B31" s="1">
        <f>'Second Set Result'!B26</f>
        <v>1</v>
      </c>
      <c r="C31" s="1">
        <f>'Second Set Result'!C26</f>
        <v>1</v>
      </c>
      <c r="D31" s="10">
        <f>'Second Set Result'!E26</f>
        <v>1.2E-2</v>
      </c>
      <c r="E31" s="11">
        <f>'Second Set Result'!G26</f>
        <v>68.61</v>
      </c>
      <c r="F31" s="12">
        <f t="shared" si="0"/>
        <v>0.96</v>
      </c>
      <c r="G31" s="12">
        <f t="shared" si="1"/>
        <v>1.2757271644837553</v>
      </c>
      <c r="H31" s="12">
        <f>SUM($F$2:F31) / (COUNT($G$2:G31) * $P$2 * $P$1 * $P$4)</f>
        <v>2.9639394454839243</v>
      </c>
      <c r="I31" s="10">
        <f t="shared" si="4"/>
        <v>0.24000000000000016</v>
      </c>
      <c r="J31" s="10">
        <f>SUM($F$2:F31) / ($P$1 * $P$2)</f>
        <v>0.71134546691614176</v>
      </c>
      <c r="K31" s="11">
        <f t="shared" si="2"/>
        <v>65.865600000000001</v>
      </c>
      <c r="L31" s="11">
        <f>SUM($K$2:K31)</f>
        <v>4757.8801600000006</v>
      </c>
      <c r="M31" s="11">
        <f t="shared" si="3"/>
        <v>1950.7874264064021</v>
      </c>
    </row>
    <row r="32" spans="1:13" x14ac:dyDescent="0.25">
      <c r="A32" s="1">
        <f>'Second Set Result'!A21</f>
        <v>5</v>
      </c>
      <c r="B32" s="1">
        <f>'Second Set Result'!B21</f>
        <v>2</v>
      </c>
      <c r="C32" s="1">
        <f>'Second Set Result'!C21</f>
        <v>1</v>
      </c>
      <c r="D32" s="10">
        <f>'Second Set Result'!E21</f>
        <v>1.01E-2</v>
      </c>
      <c r="E32" s="11">
        <f>'Second Set Result'!G21</f>
        <v>97.59</v>
      </c>
      <c r="F32" s="12">
        <f t="shared" si="0"/>
        <v>0.80800000000000005</v>
      </c>
      <c r="G32" s="12">
        <f t="shared" si="1"/>
        <v>1.0737370301071609</v>
      </c>
      <c r="H32" s="12">
        <f>SUM($F$2:F32) / (COUNT($G$2:G32) * $P$2 * $P$1 * $P$4)</f>
        <v>2.9029651740201579</v>
      </c>
      <c r="I32" s="10">
        <f t="shared" si="4"/>
        <v>0.24800000000000016</v>
      </c>
      <c r="J32" s="10">
        <f>SUM($F$2:F32) / ($P$1 * $P$2)</f>
        <v>0.71993536315699913</v>
      </c>
      <c r="K32" s="11">
        <f t="shared" si="2"/>
        <v>78.852720000000005</v>
      </c>
      <c r="L32" s="11">
        <f>SUM($K$2:K32)</f>
        <v>4836.7328800000005</v>
      </c>
      <c r="M32" s="11">
        <f t="shared" si="3"/>
        <v>2015.8136739532827</v>
      </c>
    </row>
    <row r="33" spans="1:13" x14ac:dyDescent="0.25">
      <c r="A33" s="1">
        <f>'Second Set Result'!A66</f>
        <v>3</v>
      </c>
      <c r="B33" s="1">
        <f>'Second Set Result'!B66</f>
        <v>3</v>
      </c>
      <c r="C33" s="1">
        <f>'Second Set Result'!C66</f>
        <v>1</v>
      </c>
      <c r="D33" s="10">
        <f>'Second Set Result'!E66</f>
        <v>1.01E-2</v>
      </c>
      <c r="E33" s="11">
        <f>'Second Set Result'!G66</f>
        <v>60.43</v>
      </c>
      <c r="F33" s="12">
        <f t="shared" si="0"/>
        <v>0.80800000000000005</v>
      </c>
      <c r="G33" s="12">
        <f t="shared" si="1"/>
        <v>1.0737370301071609</v>
      </c>
      <c r="H33" s="12">
        <f>SUM($F$2:F33) / (COUNT($G$2:G33) * $P$2 * $P$1 * $P$4)</f>
        <v>2.8458017945228771</v>
      </c>
      <c r="I33" s="10">
        <f t="shared" si="4"/>
        <v>0.25600000000000017</v>
      </c>
      <c r="J33" s="10">
        <f>SUM($F$2:F33) / ($P$1 * $P$2)</f>
        <v>0.72852525939785651</v>
      </c>
      <c r="K33" s="11">
        <f t="shared" si="2"/>
        <v>48.827440000000003</v>
      </c>
      <c r="L33" s="11">
        <f>SUM($K$2:K33)</f>
        <v>4885.5603200000005</v>
      </c>
      <c r="M33" s="11">
        <f t="shared" si="3"/>
        <v>2080.8399215001627</v>
      </c>
    </row>
    <row r="34" spans="1:13" x14ac:dyDescent="0.25">
      <c r="A34" s="1">
        <f>'Second Set Result'!A119</f>
        <v>1</v>
      </c>
      <c r="B34" s="1">
        <f>'Second Set Result'!B119</f>
        <v>2</v>
      </c>
      <c r="C34" s="1">
        <f>'Second Set Result'!C119</f>
        <v>3</v>
      </c>
      <c r="D34" s="10">
        <f>'Second Set Result'!E119</f>
        <v>9.7000000000000003E-3</v>
      </c>
      <c r="E34" s="11">
        <f>'Second Set Result'!G119</f>
        <v>51.15</v>
      </c>
      <c r="F34" s="12">
        <f t="shared" ref="F34:F65" si="5">D34 * $P$1 * $P$4</f>
        <v>0.77600000000000002</v>
      </c>
      <c r="G34" s="12">
        <f t="shared" ref="G34:G65" si="6">F34 / ($P$2 * $P$1 * $P$4)</f>
        <v>1.0312127912910356</v>
      </c>
      <c r="H34" s="12">
        <f>SUM($F$2:F34) / (COUNT($G$2:G34) * $P$2 * $P$1 * $P$4)</f>
        <v>2.7908142489703969</v>
      </c>
      <c r="I34" s="10">
        <f t="shared" si="4"/>
        <v>0.26400000000000018</v>
      </c>
      <c r="J34" s="10">
        <f>SUM($F$2:F34) / ($P$1 * $P$2)</f>
        <v>0.7367749617281848</v>
      </c>
      <c r="K34" s="11">
        <f t="shared" ref="K34:K65" si="7">F34 * E34</f>
        <v>39.692399999999999</v>
      </c>
      <c r="L34" s="11">
        <f>SUM($K$2:K34)</f>
        <v>4925.2527200000004</v>
      </c>
      <c r="M34" s="11">
        <f t="shared" ref="M34:M65" si="8">I34 * $P$1 * $P$2  * $P$3</f>
        <v>2145.8661690470426</v>
      </c>
    </row>
    <row r="35" spans="1:13" x14ac:dyDescent="0.25">
      <c r="A35" s="1">
        <f>'Second Set Result'!A36</f>
        <v>4</v>
      </c>
      <c r="B35" s="1">
        <f>'Second Set Result'!B36</f>
        <v>4</v>
      </c>
      <c r="C35" s="1">
        <f>'Second Set Result'!C36</f>
        <v>1</v>
      </c>
      <c r="D35" s="10">
        <f>'Second Set Result'!E36</f>
        <v>9.3999999999999986E-3</v>
      </c>
      <c r="E35" s="11">
        <f>'Second Set Result'!G36</f>
        <v>117.88</v>
      </c>
      <c r="F35" s="12">
        <f t="shared" si="5"/>
        <v>0.75199999999999989</v>
      </c>
      <c r="G35" s="12">
        <f t="shared" si="6"/>
        <v>0.99931961217894161</v>
      </c>
      <c r="H35" s="12">
        <f>SUM($F$2:F35) / (COUNT($G$2:G35) * $P$2 * $P$1 * $P$4)</f>
        <v>2.7381232302412362</v>
      </c>
      <c r="I35" s="10">
        <f t="shared" si="4"/>
        <v>0.27200000000000019</v>
      </c>
      <c r="J35" s="10">
        <f>SUM($F$2:F35) / ($P$1 * $P$2)</f>
        <v>0.74476951862561624</v>
      </c>
      <c r="K35" s="11">
        <f t="shared" si="7"/>
        <v>88.645759999999981</v>
      </c>
      <c r="L35" s="11">
        <f>SUM($K$2:K35)</f>
        <v>5013.8984800000007</v>
      </c>
      <c r="M35" s="11">
        <f t="shared" si="8"/>
        <v>2210.8924165939225</v>
      </c>
    </row>
    <row r="36" spans="1:13" x14ac:dyDescent="0.25">
      <c r="A36" s="1">
        <f>'Second Set Result'!A4</f>
        <v>5</v>
      </c>
      <c r="B36" s="1">
        <f>'Second Set Result'!B4</f>
        <v>5</v>
      </c>
      <c r="C36" s="1">
        <f>'Second Set Result'!C4</f>
        <v>3</v>
      </c>
      <c r="D36" s="10">
        <f>'Second Set Result'!E4</f>
        <v>9.1000000000000004E-3</v>
      </c>
      <c r="E36" s="11">
        <f>'Second Set Result'!G4</f>
        <v>75.56</v>
      </c>
      <c r="F36" s="12">
        <f t="shared" si="5"/>
        <v>0.72799999999999998</v>
      </c>
      <c r="G36" s="12">
        <f t="shared" si="6"/>
        <v>0.96742643306684784</v>
      </c>
      <c r="H36" s="12">
        <f>SUM($F$2:F36) / (COUNT($G$2:G36) * $P$2 * $P$1 * $P$4)</f>
        <v>2.6875318931791106</v>
      </c>
      <c r="I36" s="10">
        <f t="shared" si="4"/>
        <v>0.28000000000000019</v>
      </c>
      <c r="J36" s="10">
        <f>SUM($F$2:F36) / ($P$1 * $P$2)</f>
        <v>0.75250893009015096</v>
      </c>
      <c r="K36" s="11">
        <f t="shared" si="7"/>
        <v>55.007680000000001</v>
      </c>
      <c r="L36" s="11">
        <f>SUM($K$2:K36)</f>
        <v>5068.9061600000005</v>
      </c>
      <c r="M36" s="11">
        <f t="shared" si="8"/>
        <v>2275.9186641408028</v>
      </c>
    </row>
    <row r="37" spans="1:13" x14ac:dyDescent="0.25">
      <c r="A37" s="1">
        <f>'Second Set Result'!A85</f>
        <v>2</v>
      </c>
      <c r="B37" s="1">
        <f>'Second Set Result'!B85</f>
        <v>4</v>
      </c>
      <c r="C37" s="1">
        <f>'Second Set Result'!C85</f>
        <v>2</v>
      </c>
      <c r="D37" s="10">
        <f>'Second Set Result'!E85</f>
        <v>8.8999999999999999E-3</v>
      </c>
      <c r="E37" s="11">
        <f>'Second Set Result'!G85</f>
        <v>40.75</v>
      </c>
      <c r="F37" s="12">
        <f t="shared" si="5"/>
        <v>0.71199999999999997</v>
      </c>
      <c r="G37" s="12">
        <f t="shared" si="6"/>
        <v>0.94616431365878528</v>
      </c>
      <c r="H37" s="12">
        <f>SUM($F$2:F37) / (COUNT($G$2:G37) * $P$2 * $P$1 * $P$4)</f>
        <v>2.6391605715257684</v>
      </c>
      <c r="I37" s="10">
        <f t="shared" si="4"/>
        <v>0.2880000000000002</v>
      </c>
      <c r="J37" s="10">
        <f>SUM($F$2:F37) / ($P$1 * $P$2)</f>
        <v>0.7600782445994213</v>
      </c>
      <c r="K37" s="11">
        <f t="shared" si="7"/>
        <v>29.013999999999999</v>
      </c>
      <c r="L37" s="11">
        <f>SUM($K$2:K37)</f>
        <v>5097.9201600000006</v>
      </c>
      <c r="M37" s="11">
        <f t="shared" si="8"/>
        <v>2340.9449116876826</v>
      </c>
    </row>
    <row r="38" spans="1:13" x14ac:dyDescent="0.25">
      <c r="A38" s="1">
        <f>'Second Set Result'!A16</f>
        <v>5</v>
      </c>
      <c r="B38" s="1">
        <f>'Second Set Result'!B16</f>
        <v>3</v>
      </c>
      <c r="C38" s="1">
        <f>'Second Set Result'!C16</f>
        <v>1</v>
      </c>
      <c r="D38" s="10">
        <f>'Second Set Result'!E16</f>
        <v>8.8999999999999999E-3</v>
      </c>
      <c r="E38" s="11">
        <f>'Second Set Result'!G16</f>
        <v>80.44</v>
      </c>
      <c r="F38" s="12">
        <f t="shared" si="5"/>
        <v>0.71199999999999997</v>
      </c>
      <c r="G38" s="12">
        <f t="shared" si="6"/>
        <v>0.94616431365878528</v>
      </c>
      <c r="H38" s="12">
        <f>SUM($F$2:F38) / (COUNT($G$2:G38) * $P$2 * $P$1 * $P$4)</f>
        <v>2.593403915907742</v>
      </c>
      <c r="I38" s="10">
        <f t="shared" si="4"/>
        <v>0.29600000000000021</v>
      </c>
      <c r="J38" s="10">
        <f>SUM($F$2:F38) / ($P$1 * $P$2)</f>
        <v>0.76764755910869165</v>
      </c>
      <c r="K38" s="11">
        <f t="shared" si="7"/>
        <v>57.273279999999993</v>
      </c>
      <c r="L38" s="11">
        <f>SUM($K$2:K38)</f>
        <v>5155.1934400000009</v>
      </c>
      <c r="M38" s="11">
        <f t="shared" si="8"/>
        <v>2405.9711592345629</v>
      </c>
    </row>
    <row r="39" spans="1:13" x14ac:dyDescent="0.25">
      <c r="A39" s="1">
        <f>'Second Set Result'!A62</f>
        <v>3</v>
      </c>
      <c r="B39" s="1">
        <f>'Second Set Result'!B62</f>
        <v>3</v>
      </c>
      <c r="C39" s="1">
        <f>'Second Set Result'!C62</f>
        <v>5</v>
      </c>
      <c r="D39" s="10">
        <f>'Second Set Result'!E62</f>
        <v>8.0000000000000002E-3</v>
      </c>
      <c r="E39" s="11">
        <f>'Second Set Result'!G62</f>
        <v>77.540000000000006</v>
      </c>
      <c r="F39" s="12">
        <f t="shared" si="5"/>
        <v>0.64</v>
      </c>
      <c r="G39" s="12">
        <f t="shared" si="6"/>
        <v>0.85048477632250363</v>
      </c>
      <c r="H39" s="12">
        <f>SUM($F$2:F39) / (COUNT($G$2:G39) * $P$2 * $P$1 * $P$4)</f>
        <v>2.5475376227607622</v>
      </c>
      <c r="I39" s="10">
        <f t="shared" si="4"/>
        <v>0.30400000000000021</v>
      </c>
      <c r="J39" s="10">
        <f>SUM($F$2:F39) / ($P$1 * $P$2)</f>
        <v>0.77445143731927168</v>
      </c>
      <c r="K39" s="11">
        <f t="shared" si="7"/>
        <v>49.625600000000006</v>
      </c>
      <c r="L39" s="11">
        <f>SUM($K$2:K39)</f>
        <v>5204.8190400000012</v>
      </c>
      <c r="M39" s="11">
        <f t="shared" si="8"/>
        <v>2470.9974067814433</v>
      </c>
    </row>
    <row r="40" spans="1:13" x14ac:dyDescent="0.25">
      <c r="A40" s="1">
        <f>'Second Set Result'!A79</f>
        <v>2</v>
      </c>
      <c r="B40" s="1">
        <f>'Second Set Result'!B79</f>
        <v>5</v>
      </c>
      <c r="C40" s="1">
        <f>'Second Set Result'!C79</f>
        <v>3</v>
      </c>
      <c r="D40" s="10">
        <f>'Second Set Result'!E79</f>
        <v>7.0999999999999995E-3</v>
      </c>
      <c r="E40" s="11">
        <f>'Second Set Result'!G79</f>
        <v>83.61</v>
      </c>
      <c r="F40" s="12">
        <f t="shared" si="5"/>
        <v>0.56800000000000006</v>
      </c>
      <c r="G40" s="12">
        <f t="shared" si="6"/>
        <v>0.75480523898622209</v>
      </c>
      <c r="H40" s="12">
        <f>SUM($F$2:F40) / (COUNT($G$2:G40) * $P$2 * $P$1 * $P$4)</f>
        <v>2.5015701257409018</v>
      </c>
      <c r="I40" s="10">
        <f t="shared" si="4"/>
        <v>0.31200000000000022</v>
      </c>
      <c r="J40" s="10">
        <f>SUM($F$2:F40) / ($P$1 * $P$2)</f>
        <v>0.78048987923116142</v>
      </c>
      <c r="K40" s="11">
        <f t="shared" si="7"/>
        <v>47.490480000000005</v>
      </c>
      <c r="L40" s="11">
        <f>SUM($K$2:K40)</f>
        <v>5252.3095200000016</v>
      </c>
      <c r="M40" s="11">
        <f t="shared" si="8"/>
        <v>2536.0236543283231</v>
      </c>
    </row>
    <row r="41" spans="1:13" x14ac:dyDescent="0.25">
      <c r="A41" s="1">
        <f>'Second Set Result'!A69</f>
        <v>3</v>
      </c>
      <c r="B41" s="1">
        <f>'Second Set Result'!B69</f>
        <v>2</v>
      </c>
      <c r="C41" s="1">
        <f>'Second Set Result'!C69</f>
        <v>3</v>
      </c>
      <c r="D41" s="10">
        <f>'Second Set Result'!E69</f>
        <v>6.9999999999999993E-3</v>
      </c>
      <c r="E41" s="11">
        <f>'Second Set Result'!G69</f>
        <v>98</v>
      </c>
      <c r="F41" s="12">
        <f t="shared" si="5"/>
        <v>0.55999999999999994</v>
      </c>
      <c r="G41" s="12">
        <f t="shared" si="6"/>
        <v>0.74417417928219054</v>
      </c>
      <c r="H41" s="12">
        <f>SUM($F$2:F41) / (COUNT($G$2:G41) * $P$2 * $P$1 * $P$4)</f>
        <v>2.4576352270794342</v>
      </c>
      <c r="I41" s="10">
        <f t="shared" si="4"/>
        <v>0.32000000000000023</v>
      </c>
      <c r="J41" s="10">
        <f>SUM($F$2:F41) / ($P$1 * $P$2)</f>
        <v>0.78644327266541891</v>
      </c>
      <c r="K41" s="11">
        <f t="shared" si="7"/>
        <v>54.879999999999995</v>
      </c>
      <c r="L41" s="11">
        <f>SUM($K$2:K41)</f>
        <v>5307.1895200000017</v>
      </c>
      <c r="M41" s="11">
        <f t="shared" si="8"/>
        <v>2601.0499018752034</v>
      </c>
    </row>
    <row r="42" spans="1:13" x14ac:dyDescent="0.25">
      <c r="A42" s="1">
        <f>'Second Set Result'!A11</f>
        <v>5</v>
      </c>
      <c r="B42" s="1">
        <f>'Second Set Result'!B11</f>
        <v>4</v>
      </c>
      <c r="C42" s="1">
        <f>'Second Set Result'!C11</f>
        <v>1</v>
      </c>
      <c r="D42" s="10">
        <f>'Second Set Result'!E11</f>
        <v>6.3E-3</v>
      </c>
      <c r="E42" s="11">
        <f>'Second Set Result'!G11</f>
        <v>75.069999999999993</v>
      </c>
      <c r="F42" s="12">
        <f t="shared" si="5"/>
        <v>0.504</v>
      </c>
      <c r="G42" s="12">
        <f t="shared" si="6"/>
        <v>0.66975676135397155</v>
      </c>
      <c r="H42" s="12">
        <f>SUM($F$2:F42) / (COUNT($G$2:G42) * $P$2 * $P$1 * $P$4)</f>
        <v>2.4140284352324719</v>
      </c>
      <c r="I42" s="10">
        <f t="shared" si="4"/>
        <v>0.32800000000000024</v>
      </c>
      <c r="J42" s="10">
        <f>SUM($F$2:F42) / ($P$1 * $P$2)</f>
        <v>0.79180132675625081</v>
      </c>
      <c r="K42" s="11">
        <f t="shared" si="7"/>
        <v>37.835279999999997</v>
      </c>
      <c r="L42" s="11">
        <f>SUM($K$2:K42)</f>
        <v>5345.024800000002</v>
      </c>
      <c r="M42" s="11">
        <f t="shared" si="8"/>
        <v>2666.0761494220833</v>
      </c>
    </row>
    <row r="43" spans="1:13" x14ac:dyDescent="0.25">
      <c r="A43" s="1">
        <f>'Second Set Result'!A74</f>
        <v>3</v>
      </c>
      <c r="B43" s="1">
        <f>'Second Set Result'!B74</f>
        <v>1</v>
      </c>
      <c r="C43" s="1">
        <f>'Second Set Result'!C74</f>
        <v>3</v>
      </c>
      <c r="D43" s="10">
        <f>'Second Set Result'!E74</f>
        <v>6.1999999999999998E-3</v>
      </c>
      <c r="E43" s="11">
        <f>'Second Set Result'!G74</f>
        <v>63.81</v>
      </c>
      <c r="F43" s="12">
        <f t="shared" si="5"/>
        <v>0.496</v>
      </c>
      <c r="G43" s="12">
        <f t="shared" si="6"/>
        <v>0.65912570164994033</v>
      </c>
      <c r="H43" s="12">
        <f>SUM($F$2:F43) / (COUNT($G$2:G43) * $P$2 * $P$1 * $P$4)</f>
        <v>2.3722450368138399</v>
      </c>
      <c r="I43" s="10">
        <f t="shared" si="4"/>
        <v>0.33600000000000024</v>
      </c>
      <c r="J43" s="10">
        <f>SUM($F$2:F43) / ($P$1 * $P$2)</f>
        <v>0.79707433236945024</v>
      </c>
      <c r="K43" s="11">
        <f t="shared" si="7"/>
        <v>31.649760000000001</v>
      </c>
      <c r="L43" s="11">
        <f>SUM($K$2:K43)</f>
        <v>5376.6745600000022</v>
      </c>
      <c r="M43" s="11">
        <f t="shared" si="8"/>
        <v>2731.1023969689631</v>
      </c>
    </row>
    <row r="44" spans="1:13" x14ac:dyDescent="0.25">
      <c r="A44" s="1">
        <f>'Second Set Result'!A15</f>
        <v>5</v>
      </c>
      <c r="B44" s="1">
        <f>'Second Set Result'!B15</f>
        <v>3</v>
      </c>
      <c r="C44" s="1">
        <f>'Second Set Result'!C15</f>
        <v>2</v>
      </c>
      <c r="D44" s="10">
        <f>'Second Set Result'!E15</f>
        <v>6.0999999999999995E-3</v>
      </c>
      <c r="E44" s="11">
        <f>'Second Set Result'!G15</f>
        <v>128.63</v>
      </c>
      <c r="F44" s="12">
        <f t="shared" si="5"/>
        <v>0.48799999999999993</v>
      </c>
      <c r="G44" s="12">
        <f t="shared" si="6"/>
        <v>0.64849464194590889</v>
      </c>
      <c r="H44" s="12">
        <f>SUM($F$2:F44) / (COUNT($G$2:G44) * $P$2 * $P$1 * $P$4)</f>
        <v>2.3321578183285392</v>
      </c>
      <c r="I44" s="10">
        <f t="shared" si="4"/>
        <v>0.34400000000000025</v>
      </c>
      <c r="J44" s="10">
        <f>SUM($F$2:F44) / ($P$1 * $P$2)</f>
        <v>0.80226228950501755</v>
      </c>
      <c r="K44" s="11">
        <f t="shared" si="7"/>
        <v>62.771439999999991</v>
      </c>
      <c r="L44" s="11">
        <f>SUM($K$2:K44)</f>
        <v>5439.4460000000026</v>
      </c>
      <c r="M44" s="11">
        <f t="shared" si="8"/>
        <v>2796.128644515843</v>
      </c>
    </row>
    <row r="45" spans="1:13" x14ac:dyDescent="0.25">
      <c r="A45" s="1">
        <f>'Second Set Result'!A51</f>
        <v>4</v>
      </c>
      <c r="B45" s="1">
        <f>'Second Set Result'!B51</f>
        <v>1</v>
      </c>
      <c r="C45" s="1">
        <f>'Second Set Result'!C51</f>
        <v>1</v>
      </c>
      <c r="D45" s="10">
        <f>'Second Set Result'!E51</f>
        <v>5.8999999999999999E-3</v>
      </c>
      <c r="E45" s="11">
        <f>'Second Set Result'!G51</f>
        <v>72.56</v>
      </c>
      <c r="F45" s="12">
        <f t="shared" si="5"/>
        <v>0.47200000000000003</v>
      </c>
      <c r="G45" s="12">
        <f t="shared" si="6"/>
        <v>0.62723252253784645</v>
      </c>
      <c r="H45" s="12">
        <f>SUM($F$2:F45) / (COUNT($G$2:G45) * $P$2 * $P$1 * $P$4)</f>
        <v>2.2934095161514776</v>
      </c>
      <c r="I45" s="10">
        <f t="shared" si="4"/>
        <v>0.35200000000000026</v>
      </c>
      <c r="J45" s="10">
        <f>SUM($F$2:F45) / ($P$1 * $P$2)</f>
        <v>0.80728014968532025</v>
      </c>
      <c r="K45" s="11">
        <f t="shared" si="7"/>
        <v>34.248320000000007</v>
      </c>
      <c r="L45" s="11">
        <f>SUM($K$2:K45)</f>
        <v>5473.6943200000023</v>
      </c>
      <c r="M45" s="11">
        <f t="shared" si="8"/>
        <v>2861.1548920627233</v>
      </c>
    </row>
    <row r="46" spans="1:13" x14ac:dyDescent="0.25">
      <c r="A46" s="1">
        <f>'Second Set Result'!A9</f>
        <v>5</v>
      </c>
      <c r="B46" s="1">
        <f>'Second Set Result'!B9</f>
        <v>4</v>
      </c>
      <c r="C46" s="1">
        <f>'Second Set Result'!C9</f>
        <v>3</v>
      </c>
      <c r="D46" s="10">
        <f>'Second Set Result'!E9</f>
        <v>5.7999999999999996E-3</v>
      </c>
      <c r="E46" s="11">
        <f>'Second Set Result'!G9</f>
        <v>79.81</v>
      </c>
      <c r="F46" s="12">
        <f t="shared" si="5"/>
        <v>0.46399999999999997</v>
      </c>
      <c r="G46" s="12">
        <f t="shared" si="6"/>
        <v>0.61660146283381512</v>
      </c>
      <c r="H46" s="12">
        <f>SUM($F$2:F46) / (COUNT($G$2:G46) * $P$2 * $P$1 * $P$4)</f>
        <v>2.2561471149666406</v>
      </c>
      <c r="I46" s="10">
        <f t="shared" si="4"/>
        <v>0.36000000000000026</v>
      </c>
      <c r="J46" s="10">
        <f>SUM($F$2:F46) / ($P$1 * $P$2)</f>
        <v>0.81221296138799071</v>
      </c>
      <c r="K46" s="11">
        <f t="shared" si="7"/>
        <v>37.031839999999995</v>
      </c>
      <c r="L46" s="11">
        <f>SUM($K$2:K46)</f>
        <v>5510.726160000002</v>
      </c>
      <c r="M46" s="11">
        <f t="shared" si="8"/>
        <v>2926.1811396096036</v>
      </c>
    </row>
    <row r="47" spans="1:13" x14ac:dyDescent="0.25">
      <c r="A47" s="1">
        <f>'Second Set Result'!A49</f>
        <v>4</v>
      </c>
      <c r="B47" s="1">
        <f>'Second Set Result'!B49</f>
        <v>1</v>
      </c>
      <c r="C47" s="1">
        <f>'Second Set Result'!C49</f>
        <v>3</v>
      </c>
      <c r="D47" s="10">
        <f>'Second Set Result'!E49</f>
        <v>5.6999999999999993E-3</v>
      </c>
      <c r="E47" s="11">
        <f>'Second Set Result'!G49</f>
        <v>67.84</v>
      </c>
      <c r="F47" s="12">
        <f t="shared" si="5"/>
        <v>0.45599999999999996</v>
      </c>
      <c r="G47" s="12">
        <f t="shared" si="6"/>
        <v>0.60597040312978379</v>
      </c>
      <c r="H47" s="12">
        <f>SUM($F$2:F47) / (COUNT($G$2:G47) * $P$2 * $P$1 * $P$4)</f>
        <v>2.220273708187579</v>
      </c>
      <c r="I47" s="10">
        <f t="shared" si="4"/>
        <v>0.36800000000000027</v>
      </c>
      <c r="J47" s="10">
        <f>SUM($F$2:F47) / ($P$1 * $P$2)</f>
        <v>0.81706072461302903</v>
      </c>
      <c r="K47" s="11">
        <f t="shared" si="7"/>
        <v>30.935039999999997</v>
      </c>
      <c r="L47" s="11">
        <f>SUM($K$2:K47)</f>
        <v>5541.6612000000023</v>
      </c>
      <c r="M47" s="11">
        <f t="shared" si="8"/>
        <v>2991.2073871564839</v>
      </c>
    </row>
    <row r="48" spans="1:13" x14ac:dyDescent="0.25">
      <c r="A48" s="1">
        <f>'Second Set Result'!A106</f>
        <v>1</v>
      </c>
      <c r="B48" s="1">
        <f>'Second Set Result'!B106</f>
        <v>5</v>
      </c>
      <c r="C48" s="1">
        <f>'Second Set Result'!C106</f>
        <v>1</v>
      </c>
      <c r="D48" s="10">
        <f>'Second Set Result'!E106</f>
        <v>5.6999999999999993E-3</v>
      </c>
      <c r="E48" s="11">
        <f>'Second Set Result'!G106</f>
        <v>43.45</v>
      </c>
      <c r="F48" s="12">
        <f t="shared" si="5"/>
        <v>0.45599999999999996</v>
      </c>
      <c r="G48" s="12">
        <f t="shared" si="6"/>
        <v>0.60597040312978379</v>
      </c>
      <c r="H48" s="12">
        <f>SUM($F$2:F48) / (COUNT($G$2:G48) * $P$2 * $P$1 * $P$4)</f>
        <v>2.1859268293565619</v>
      </c>
      <c r="I48" s="10">
        <f t="shared" si="4"/>
        <v>0.37600000000000028</v>
      </c>
      <c r="J48" s="10">
        <f>SUM($F$2:F48) / ($P$1 * $P$2)</f>
        <v>0.82190848783806736</v>
      </c>
      <c r="K48" s="11">
        <f t="shared" si="7"/>
        <v>19.813199999999998</v>
      </c>
      <c r="L48" s="11">
        <f>SUM($K$2:K48)</f>
        <v>5561.4744000000019</v>
      </c>
      <c r="M48" s="11">
        <f t="shared" si="8"/>
        <v>3056.2336347033638</v>
      </c>
    </row>
    <row r="49" spans="1:13" x14ac:dyDescent="0.25">
      <c r="A49" s="1">
        <f>'Second Set Result'!A6</f>
        <v>5</v>
      </c>
      <c r="B49" s="1">
        <f>'Second Set Result'!B6</f>
        <v>5</v>
      </c>
      <c r="C49" s="1">
        <f>'Second Set Result'!C6</f>
        <v>1</v>
      </c>
      <c r="D49" s="10">
        <f>'Second Set Result'!E6</f>
        <v>5.6000000000000008E-3</v>
      </c>
      <c r="E49" s="11">
        <f>'Second Set Result'!G6</f>
        <v>180.2</v>
      </c>
      <c r="F49" s="12">
        <f t="shared" si="5"/>
        <v>0.44800000000000006</v>
      </c>
      <c r="G49" s="12">
        <f t="shared" si="6"/>
        <v>0.59533934342575268</v>
      </c>
      <c r="H49" s="12">
        <f>SUM($F$2:F49) / (COUNT($G$2:G49) * $P$2 * $P$1 * $P$4)</f>
        <v>2.152789590066337</v>
      </c>
      <c r="I49" s="10">
        <f t="shared" si="4"/>
        <v>0.38400000000000029</v>
      </c>
      <c r="J49" s="10">
        <f>SUM($F$2:F49) / ($P$1 * $P$2)</f>
        <v>0.82667120258547333</v>
      </c>
      <c r="K49" s="11">
        <f t="shared" si="7"/>
        <v>80.729600000000005</v>
      </c>
      <c r="L49" s="11">
        <f>SUM($K$2:K49)</f>
        <v>5642.2040000000015</v>
      </c>
      <c r="M49" s="11">
        <f t="shared" si="8"/>
        <v>3121.2598822502441</v>
      </c>
    </row>
    <row r="50" spans="1:13" x14ac:dyDescent="0.25">
      <c r="A50" s="1">
        <f>'Second Set Result'!A7</f>
        <v>5</v>
      </c>
      <c r="B50" s="1">
        <f>'Second Set Result'!B7</f>
        <v>4</v>
      </c>
      <c r="C50" s="1">
        <f>'Second Set Result'!C7</f>
        <v>5</v>
      </c>
      <c r="D50" s="10">
        <f>'Second Set Result'!E7</f>
        <v>5.6000000000000008E-3</v>
      </c>
      <c r="E50" s="11">
        <f>'Second Set Result'!G7</f>
        <v>113.48</v>
      </c>
      <c r="F50" s="12">
        <f t="shared" si="5"/>
        <v>0.44800000000000006</v>
      </c>
      <c r="G50" s="12">
        <f t="shared" si="6"/>
        <v>0.59533934342575268</v>
      </c>
      <c r="H50" s="12">
        <f>SUM($F$2:F50) / (COUNT($G$2:G50) * $P$2 * $P$1 * $P$4)</f>
        <v>2.1210048911553039</v>
      </c>
      <c r="I50" s="10">
        <f t="shared" si="4"/>
        <v>0.39200000000000029</v>
      </c>
      <c r="J50" s="10">
        <f>SUM($F$2:F50) / ($P$1 * $P$2)</f>
        <v>0.83143391733287919</v>
      </c>
      <c r="K50" s="11">
        <f t="shared" si="7"/>
        <v>50.839040000000011</v>
      </c>
      <c r="L50" s="11">
        <f>SUM($K$2:K50)</f>
        <v>5693.0430400000014</v>
      </c>
      <c r="M50" s="11">
        <f t="shared" si="8"/>
        <v>3186.2861297971235</v>
      </c>
    </row>
    <row r="51" spans="1:13" x14ac:dyDescent="0.25">
      <c r="A51" s="1">
        <f>'Second Set Result'!A34</f>
        <v>4</v>
      </c>
      <c r="B51" s="1">
        <f>'Second Set Result'!B34</f>
        <v>4</v>
      </c>
      <c r="C51" s="1">
        <f>'Second Set Result'!C34</f>
        <v>3</v>
      </c>
      <c r="D51" s="10">
        <f>'Second Set Result'!E34</f>
        <v>5.5000000000000005E-3</v>
      </c>
      <c r="E51" s="11">
        <f>'Second Set Result'!G34</f>
        <v>76.55</v>
      </c>
      <c r="F51" s="12">
        <f t="shared" si="5"/>
        <v>0.44000000000000006</v>
      </c>
      <c r="G51" s="12">
        <f t="shared" si="6"/>
        <v>0.58470828372172134</v>
      </c>
      <c r="H51" s="12">
        <f>SUM($F$2:F51) / (COUNT($G$2:G51) * $P$2 * $P$1 * $P$4)</f>
        <v>2.0902789590066324</v>
      </c>
      <c r="I51" s="10">
        <f t="shared" si="4"/>
        <v>0.4000000000000003</v>
      </c>
      <c r="J51" s="10">
        <f>SUM($F$2:F51) / ($P$1 * $P$2)</f>
        <v>0.83611158360265303</v>
      </c>
      <c r="K51" s="11">
        <f t="shared" si="7"/>
        <v>33.682000000000002</v>
      </c>
      <c r="L51" s="11">
        <f>SUM($K$2:K51)</f>
        <v>5726.7250400000012</v>
      </c>
      <c r="M51" s="11">
        <f t="shared" si="8"/>
        <v>3251.3123773440047</v>
      </c>
    </row>
    <row r="52" spans="1:13" x14ac:dyDescent="0.25">
      <c r="A52" s="1">
        <f>'Second Set Result'!A61</f>
        <v>3</v>
      </c>
      <c r="B52" s="1">
        <f>'Second Set Result'!B61</f>
        <v>4</v>
      </c>
      <c r="C52" s="1">
        <f>'Second Set Result'!C61</f>
        <v>1</v>
      </c>
      <c r="D52" s="10">
        <f>'Second Set Result'!E61</f>
        <v>5.1999999999999998E-3</v>
      </c>
      <c r="E52" s="11">
        <f>'Second Set Result'!G61</f>
        <v>58.95</v>
      </c>
      <c r="F52" s="12">
        <f t="shared" si="5"/>
        <v>0.41600000000000004</v>
      </c>
      <c r="G52" s="12">
        <f t="shared" si="6"/>
        <v>0.55281510460962735</v>
      </c>
      <c r="H52" s="12">
        <f>SUM($F$2:F52) / (COUNT($G$2:G52) * $P$2 * $P$1 * $P$4)</f>
        <v>2.0601326089204166</v>
      </c>
      <c r="I52" s="10">
        <f t="shared" si="4"/>
        <v>0.40800000000000031</v>
      </c>
      <c r="J52" s="10">
        <f>SUM($F$2:F52) / ($P$1 * $P$2)</f>
        <v>0.84053410443952992</v>
      </c>
      <c r="K52" s="11">
        <f t="shared" si="7"/>
        <v>24.523200000000003</v>
      </c>
      <c r="L52" s="11">
        <f>SUM($K$2:K52)</f>
        <v>5751.2482400000008</v>
      </c>
      <c r="M52" s="11">
        <f t="shared" si="8"/>
        <v>3316.3386248908841</v>
      </c>
    </row>
    <row r="53" spans="1:13" x14ac:dyDescent="0.25">
      <c r="A53" s="1">
        <f>'Second Set Result'!A41</f>
        <v>4</v>
      </c>
      <c r="B53" s="1">
        <f>'Second Set Result'!B41</f>
        <v>3</v>
      </c>
      <c r="C53" s="1">
        <f>'Second Set Result'!C41</f>
        <v>1</v>
      </c>
      <c r="D53" s="10">
        <f>'Second Set Result'!E41</f>
        <v>5.1000000000000004E-3</v>
      </c>
      <c r="E53" s="11">
        <f>'Second Set Result'!G41</f>
        <v>80.959999999999994</v>
      </c>
      <c r="F53" s="12">
        <f t="shared" si="5"/>
        <v>0.40800000000000008</v>
      </c>
      <c r="G53" s="12">
        <f t="shared" si="6"/>
        <v>0.54218404490559613</v>
      </c>
      <c r="H53" s="12">
        <f>SUM($F$2:F53) / (COUNT($G$2:G53) * $P$2 * $P$1 * $P$4)</f>
        <v>2.0309412903816697</v>
      </c>
      <c r="I53" s="10">
        <f t="shared" si="4"/>
        <v>0.41600000000000031</v>
      </c>
      <c r="J53" s="10">
        <f>SUM($F$2:F53) / ($P$1 * $P$2)</f>
        <v>0.84487157679877478</v>
      </c>
      <c r="K53" s="11">
        <f t="shared" si="7"/>
        <v>33.031680000000001</v>
      </c>
      <c r="L53" s="11">
        <f>SUM($K$2:K53)</f>
        <v>5784.2799200000009</v>
      </c>
      <c r="M53" s="11">
        <f t="shared" si="8"/>
        <v>3381.364872437764</v>
      </c>
    </row>
    <row r="54" spans="1:13" x14ac:dyDescent="0.25">
      <c r="A54" s="1">
        <f>'Second Set Result'!A17</f>
        <v>5</v>
      </c>
      <c r="B54" s="1">
        <f>'Second Set Result'!B17</f>
        <v>2</v>
      </c>
      <c r="C54" s="1">
        <f>'Second Set Result'!C17</f>
        <v>5</v>
      </c>
      <c r="D54" s="10">
        <f>'Second Set Result'!E17</f>
        <v>5.1000000000000004E-3</v>
      </c>
      <c r="E54" s="11">
        <f>'Second Set Result'!G17</f>
        <v>115.03</v>
      </c>
      <c r="F54" s="12">
        <f t="shared" si="5"/>
        <v>0.40800000000000008</v>
      </c>
      <c r="G54" s="12">
        <f t="shared" si="6"/>
        <v>0.54218404490559613</v>
      </c>
      <c r="H54" s="12">
        <f>SUM($F$2:F54) / (COUNT($G$2:G54) * $P$2 * $P$1 * $P$4)</f>
        <v>2.0028515310330648</v>
      </c>
      <c r="I54" s="10">
        <f t="shared" si="4"/>
        <v>0.42400000000000032</v>
      </c>
      <c r="J54" s="10">
        <f>SUM($F$2:F54) / ($P$1 * $P$2)</f>
        <v>0.84920904915801954</v>
      </c>
      <c r="K54" s="11">
        <f t="shared" si="7"/>
        <v>46.932240000000007</v>
      </c>
      <c r="L54" s="11">
        <f>SUM($K$2:K54)</f>
        <v>5831.2121600000009</v>
      </c>
      <c r="M54" s="11">
        <f t="shared" si="8"/>
        <v>3446.3911199846448</v>
      </c>
    </row>
    <row r="55" spans="1:13" x14ac:dyDescent="0.25">
      <c r="A55" s="1">
        <f>'Second Set Result'!A45</f>
        <v>4</v>
      </c>
      <c r="B55" s="1">
        <f>'Second Set Result'!B45</f>
        <v>2</v>
      </c>
      <c r="C55" s="1">
        <f>'Second Set Result'!C45</f>
        <v>2</v>
      </c>
      <c r="D55" s="10">
        <f>'Second Set Result'!E45</f>
        <v>5.1000000000000004E-3</v>
      </c>
      <c r="E55" s="11">
        <f>'Second Set Result'!G45</f>
        <v>77.599999999999994</v>
      </c>
      <c r="F55" s="12">
        <f t="shared" si="5"/>
        <v>0.40800000000000008</v>
      </c>
      <c r="G55" s="12">
        <f t="shared" si="6"/>
        <v>0.54218404490559613</v>
      </c>
      <c r="H55" s="12">
        <f>SUM($F$2:F55) / (COUNT($G$2:G55) * $P$2 * $P$1 * $P$4)</f>
        <v>1.9758021331418154</v>
      </c>
      <c r="I55" s="10">
        <f t="shared" si="4"/>
        <v>0.43200000000000033</v>
      </c>
      <c r="J55" s="10">
        <f>SUM($F$2:F55) / ($P$1 * $P$2)</f>
        <v>0.85354652151726429</v>
      </c>
      <c r="K55" s="11">
        <f t="shared" si="7"/>
        <v>31.660800000000005</v>
      </c>
      <c r="L55" s="11">
        <f>SUM($K$2:K55)</f>
        <v>5862.8729600000006</v>
      </c>
      <c r="M55" s="11">
        <f t="shared" si="8"/>
        <v>3511.4173675315251</v>
      </c>
    </row>
    <row r="56" spans="1:13" x14ac:dyDescent="0.25">
      <c r="A56" s="1">
        <f>'Second Set Result'!A25</f>
        <v>5</v>
      </c>
      <c r="B56" s="1">
        <f>'Second Set Result'!B25</f>
        <v>1</v>
      </c>
      <c r="C56" s="1">
        <f>'Second Set Result'!C25</f>
        <v>2</v>
      </c>
      <c r="D56" s="10">
        <f>'Second Set Result'!E25</f>
        <v>5.0000000000000001E-3</v>
      </c>
      <c r="E56" s="11">
        <f>'Second Set Result'!G25</f>
        <v>80.959999999999994</v>
      </c>
      <c r="F56" s="12">
        <f t="shared" si="5"/>
        <v>0.4</v>
      </c>
      <c r="G56" s="12">
        <f t="shared" si="6"/>
        <v>0.5315529852015648</v>
      </c>
      <c r="H56" s="12">
        <f>SUM($F$2:F56) / (COUNT($G$2:G56) * $P$2 * $P$1 * $P$4)</f>
        <v>1.9495430577247199</v>
      </c>
      <c r="I56" s="10">
        <f t="shared" si="4"/>
        <v>0.44000000000000034</v>
      </c>
      <c r="J56" s="10">
        <f>SUM($F$2:F56) / ($P$1 * $P$2)</f>
        <v>0.85779894539887691</v>
      </c>
      <c r="K56" s="11">
        <f t="shared" si="7"/>
        <v>32.384</v>
      </c>
      <c r="L56" s="11">
        <f>SUM($K$2:K56)</f>
        <v>5895.2569600000006</v>
      </c>
      <c r="M56" s="11">
        <f t="shared" si="8"/>
        <v>3576.4436150784045</v>
      </c>
    </row>
    <row r="57" spans="1:13" x14ac:dyDescent="0.25">
      <c r="A57" s="1">
        <f>'Second Set Result'!A13</f>
        <v>5</v>
      </c>
      <c r="B57" s="1">
        <f>'Second Set Result'!B13</f>
        <v>3</v>
      </c>
      <c r="C57" s="1">
        <f>'Second Set Result'!C13</f>
        <v>4</v>
      </c>
      <c r="D57" s="10">
        <f>'Second Set Result'!E13</f>
        <v>5.0000000000000001E-3</v>
      </c>
      <c r="E57" s="11">
        <f>'Second Set Result'!G13</f>
        <v>115.97</v>
      </c>
      <c r="F57" s="12">
        <f t="shared" si="5"/>
        <v>0.4</v>
      </c>
      <c r="G57" s="12">
        <f t="shared" si="6"/>
        <v>0.5315529852015648</v>
      </c>
      <c r="H57" s="12">
        <f>SUM($F$2:F57) / (COUNT($G$2:G57) * $P$2 * $P$1 * $P$4)</f>
        <v>1.9242218064296639</v>
      </c>
      <c r="I57" s="10">
        <f t="shared" si="4"/>
        <v>0.44800000000000034</v>
      </c>
      <c r="J57" s="10">
        <f>SUM($F$2:F57) / ($P$1 * $P$2)</f>
        <v>0.86205136928048942</v>
      </c>
      <c r="K57" s="11">
        <f t="shared" si="7"/>
        <v>46.388000000000005</v>
      </c>
      <c r="L57" s="11">
        <f>SUM($K$2:K57)</f>
        <v>5941.6449600000005</v>
      </c>
      <c r="M57" s="11">
        <f t="shared" si="8"/>
        <v>3641.4698626252848</v>
      </c>
    </row>
    <row r="58" spans="1:13" x14ac:dyDescent="0.25">
      <c r="A58" s="1">
        <f>'Second Set Result'!A125</f>
        <v>1</v>
      </c>
      <c r="B58" s="1">
        <f>'Second Set Result'!B125</f>
        <v>1</v>
      </c>
      <c r="C58" s="1">
        <f>'Second Set Result'!C125</f>
        <v>2</v>
      </c>
      <c r="D58" s="10">
        <f>'Second Set Result'!E125</f>
        <v>4.6999999999999993E-3</v>
      </c>
      <c r="E58" s="11">
        <f>'Second Set Result'!G125</f>
        <v>63.63</v>
      </c>
      <c r="F58" s="12">
        <f t="shared" si="5"/>
        <v>0.37599999999999995</v>
      </c>
      <c r="G58" s="12">
        <f t="shared" si="6"/>
        <v>0.4996598060894708</v>
      </c>
      <c r="H58" s="12">
        <f>SUM($F$2:F58) / (COUNT($G$2:G58) * $P$2 * $P$1 * $P$4)</f>
        <v>1.899229490634222</v>
      </c>
      <c r="I58" s="10">
        <f t="shared" si="4"/>
        <v>0.45600000000000035</v>
      </c>
      <c r="J58" s="10">
        <f>SUM($F$2:F58) / ($P$1 * $P$2)</f>
        <v>0.86604864772920531</v>
      </c>
      <c r="K58" s="11">
        <f t="shared" si="7"/>
        <v>23.924879999999998</v>
      </c>
      <c r="L58" s="11">
        <f>SUM($K$2:K58)</f>
        <v>5965.5698400000001</v>
      </c>
      <c r="M58" s="11">
        <f t="shared" si="8"/>
        <v>3706.4961101721651</v>
      </c>
    </row>
    <row r="59" spans="1:13" x14ac:dyDescent="0.25">
      <c r="A59" s="1">
        <f>'Second Set Result'!A29</f>
        <v>4</v>
      </c>
      <c r="B59" s="1">
        <f>'Second Set Result'!B29</f>
        <v>5</v>
      </c>
      <c r="C59" s="1">
        <f>'Second Set Result'!C29</f>
        <v>3</v>
      </c>
      <c r="D59" s="10">
        <f>'Second Set Result'!E29</f>
        <v>4.5000000000000005E-3</v>
      </c>
      <c r="E59" s="11">
        <f>'Second Set Result'!G29</f>
        <v>66.56</v>
      </c>
      <c r="F59" s="12">
        <f t="shared" si="5"/>
        <v>0.36000000000000004</v>
      </c>
      <c r="G59" s="12">
        <f t="shared" si="6"/>
        <v>0.47839768668140836</v>
      </c>
      <c r="H59" s="12">
        <f>SUM($F$2:F59) / (COUNT($G$2:G59) * $P$2 * $P$1 * $P$4)</f>
        <v>1.87473239056607</v>
      </c>
      <c r="I59" s="10">
        <f t="shared" si="4"/>
        <v>0.46400000000000036</v>
      </c>
      <c r="J59" s="10">
        <f>SUM($F$2:F59) / ($P$1 * $P$2)</f>
        <v>0.86987582922265649</v>
      </c>
      <c r="K59" s="11">
        <f t="shared" si="7"/>
        <v>23.961600000000004</v>
      </c>
      <c r="L59" s="11">
        <f>SUM($K$2:K59)</f>
        <v>5989.5314399999997</v>
      </c>
      <c r="M59" s="11">
        <f t="shared" si="8"/>
        <v>3771.522357719045</v>
      </c>
    </row>
    <row r="60" spans="1:13" x14ac:dyDescent="0.25">
      <c r="A60" s="1">
        <f>'Second Set Result'!A35</f>
        <v>4</v>
      </c>
      <c r="B60" s="1">
        <f>'Second Set Result'!B35</f>
        <v>4</v>
      </c>
      <c r="C60" s="1">
        <f>'Second Set Result'!C35</f>
        <v>2</v>
      </c>
      <c r="D60" s="10">
        <f>'Second Set Result'!E35</f>
        <v>4.4000000000000003E-3</v>
      </c>
      <c r="E60" s="11">
        <f>'Second Set Result'!G35</f>
        <v>63.75</v>
      </c>
      <c r="F60" s="12">
        <f t="shared" si="5"/>
        <v>0.35199999999999998</v>
      </c>
      <c r="G60" s="12">
        <f t="shared" si="6"/>
        <v>0.46776662697737698</v>
      </c>
      <c r="H60" s="12">
        <f>SUM($F$2:F60) / (COUNT($G$2:G60) * $P$2 * $P$1 * $P$4)</f>
        <v>1.8508855132171094</v>
      </c>
      <c r="I60" s="10">
        <f t="shared" si="4"/>
        <v>0.47200000000000036</v>
      </c>
      <c r="J60" s="10">
        <f>SUM($F$2:F60) / ($P$1 * $P$2)</f>
        <v>0.87361796223847565</v>
      </c>
      <c r="K60" s="11">
        <f t="shared" si="7"/>
        <v>22.439999999999998</v>
      </c>
      <c r="L60" s="11">
        <f>SUM($K$2:K60)</f>
        <v>6011.9714399999993</v>
      </c>
      <c r="M60" s="11">
        <f t="shared" si="8"/>
        <v>3836.5486052659253</v>
      </c>
    </row>
    <row r="61" spans="1:13" x14ac:dyDescent="0.25">
      <c r="A61" s="1">
        <f>'Second Set Result'!A65</f>
        <v>3</v>
      </c>
      <c r="B61" s="1">
        <f>'Second Set Result'!B65</f>
        <v>3</v>
      </c>
      <c r="C61" s="1">
        <f>'Second Set Result'!C65</f>
        <v>2</v>
      </c>
      <c r="D61" s="10">
        <f>'Second Set Result'!E65</f>
        <v>4.1999999999999997E-3</v>
      </c>
      <c r="E61" s="11">
        <f>'Second Set Result'!G65</f>
        <v>211.06</v>
      </c>
      <c r="F61" s="12">
        <f t="shared" si="5"/>
        <v>0.33600000000000002</v>
      </c>
      <c r="G61" s="12">
        <f t="shared" si="6"/>
        <v>0.44650450756931442</v>
      </c>
      <c r="H61" s="12">
        <f>SUM($F$2:F61) / (COUNT($G$2:G61) * $P$2 * $P$1 * $P$4)</f>
        <v>1.8274791631229794</v>
      </c>
      <c r="I61" s="10">
        <f t="shared" si="4"/>
        <v>0.48000000000000037</v>
      </c>
      <c r="J61" s="10">
        <f>SUM($F$2:F61) / ($P$1 * $P$2)</f>
        <v>0.8771899982990301</v>
      </c>
      <c r="K61" s="11">
        <f t="shared" si="7"/>
        <v>70.916160000000005</v>
      </c>
      <c r="L61" s="11">
        <f>SUM($K$2:K61)</f>
        <v>6082.8875999999991</v>
      </c>
      <c r="M61" s="11">
        <f t="shared" si="8"/>
        <v>3901.5748528128047</v>
      </c>
    </row>
    <row r="62" spans="1:13" x14ac:dyDescent="0.25">
      <c r="A62" s="1">
        <f>'Second Set Result'!A70</f>
        <v>3</v>
      </c>
      <c r="B62" s="1">
        <f>'Second Set Result'!B70</f>
        <v>2</v>
      </c>
      <c r="C62" s="1">
        <f>'Second Set Result'!C70</f>
        <v>2</v>
      </c>
      <c r="D62" s="10">
        <f>'Second Set Result'!E70</f>
        <v>4.0999999999999995E-3</v>
      </c>
      <c r="E62" s="11">
        <f>'Second Set Result'!G70</f>
        <v>80.03</v>
      </c>
      <c r="F62" s="12">
        <f t="shared" si="5"/>
        <v>0.32799999999999996</v>
      </c>
      <c r="G62" s="12">
        <f t="shared" si="6"/>
        <v>0.43587344786528304</v>
      </c>
      <c r="H62" s="12">
        <f>SUM($F$2:F62) / (COUNT($G$2:G62) * $P$2 * $P$1 * $P$4)</f>
        <v>1.8046659546761319</v>
      </c>
      <c r="I62" s="10">
        <f t="shared" si="4"/>
        <v>0.48800000000000038</v>
      </c>
      <c r="J62" s="10">
        <f>SUM($F$2:F62) / ($P$1 * $P$2)</f>
        <v>0.88067698588195242</v>
      </c>
      <c r="K62" s="11">
        <f t="shared" si="7"/>
        <v>26.249839999999995</v>
      </c>
      <c r="L62" s="11">
        <f>SUM($K$2:K62)</f>
        <v>6109.1374399999995</v>
      </c>
      <c r="M62" s="11">
        <f t="shared" si="8"/>
        <v>3966.601100359685</v>
      </c>
    </row>
    <row r="63" spans="1:13" x14ac:dyDescent="0.25">
      <c r="A63" s="1">
        <f>'Second Set Result'!A12</f>
        <v>5</v>
      </c>
      <c r="B63" s="1">
        <f>'Second Set Result'!B12</f>
        <v>3</v>
      </c>
      <c r="C63" s="1">
        <f>'Second Set Result'!C12</f>
        <v>5</v>
      </c>
      <c r="D63" s="10">
        <f>'Second Set Result'!E12</f>
        <v>4.0999999999999995E-3</v>
      </c>
      <c r="E63" s="11">
        <f>'Second Set Result'!G12</f>
        <v>86.05</v>
      </c>
      <c r="F63" s="12">
        <f t="shared" si="5"/>
        <v>0.32799999999999996</v>
      </c>
      <c r="G63" s="12">
        <f t="shared" si="6"/>
        <v>0.43587344786528304</v>
      </c>
      <c r="H63" s="12">
        <f>SUM($F$2:F63) / (COUNT($G$2:G63) * $P$2 * $P$1 * $P$4)</f>
        <v>1.7825886561791828</v>
      </c>
      <c r="I63" s="10">
        <f t="shared" si="4"/>
        <v>0.49600000000000039</v>
      </c>
      <c r="J63" s="10">
        <f>SUM($F$2:F63) / ($P$1 * $P$2)</f>
        <v>0.88416397346487474</v>
      </c>
      <c r="K63" s="11">
        <f t="shared" si="7"/>
        <v>28.224399999999996</v>
      </c>
      <c r="L63" s="11">
        <f>SUM($K$2:K63)</f>
        <v>6137.3618399999996</v>
      </c>
      <c r="M63" s="11">
        <f t="shared" si="8"/>
        <v>4031.6273479065653</v>
      </c>
    </row>
    <row r="64" spans="1:13" x14ac:dyDescent="0.25">
      <c r="A64" s="1">
        <f>'Second Set Result'!A50</f>
        <v>4</v>
      </c>
      <c r="B64" s="1">
        <f>'Second Set Result'!B50</f>
        <v>1</v>
      </c>
      <c r="C64" s="1">
        <f>'Second Set Result'!C50</f>
        <v>2</v>
      </c>
      <c r="D64" s="10">
        <f>'Second Set Result'!E50</f>
        <v>4.0000000000000001E-3</v>
      </c>
      <c r="E64" s="11">
        <f>'Second Set Result'!G50</f>
        <v>142</v>
      </c>
      <c r="F64" s="12">
        <f t="shared" si="5"/>
        <v>0.32</v>
      </c>
      <c r="G64" s="12">
        <f t="shared" si="6"/>
        <v>0.42524238816125182</v>
      </c>
      <c r="H64" s="12">
        <f>SUM($F$2:F64) / (COUNT($G$2:G64) * $P$2 * $P$1 * $P$4)</f>
        <v>1.7610434773217554</v>
      </c>
      <c r="I64" s="10">
        <f t="shared" si="4"/>
        <v>0.50400000000000034</v>
      </c>
      <c r="J64" s="10">
        <f>SUM($F$2:F64) / ($P$1 * $P$2)</f>
        <v>0.88756591257016459</v>
      </c>
      <c r="K64" s="11">
        <f t="shared" si="7"/>
        <v>45.44</v>
      </c>
      <c r="L64" s="11">
        <f>SUM($K$2:K64)</f>
        <v>6182.8018399999992</v>
      </c>
      <c r="M64" s="11">
        <f t="shared" si="8"/>
        <v>4096.6535954534447</v>
      </c>
    </row>
    <row r="65" spans="1:13" x14ac:dyDescent="0.25">
      <c r="A65" s="1">
        <f>'Second Set Result'!A14</f>
        <v>5</v>
      </c>
      <c r="B65" s="1">
        <f>'Second Set Result'!B14</f>
        <v>3</v>
      </c>
      <c r="C65" s="1">
        <f>'Second Set Result'!C14</f>
        <v>3</v>
      </c>
      <c r="D65" s="10">
        <f>'Second Set Result'!E14</f>
        <v>3.9000000000000003E-3</v>
      </c>
      <c r="E65" s="11">
        <f>'Second Set Result'!G14</f>
        <v>72.239999999999995</v>
      </c>
      <c r="F65" s="12">
        <f t="shared" si="5"/>
        <v>0.312</v>
      </c>
      <c r="G65" s="12">
        <f t="shared" si="6"/>
        <v>0.41461132845722054</v>
      </c>
      <c r="H65" s="12">
        <f>SUM($F$2:F65) / (COUNT($G$2:G65) * $P$2 * $P$1 * $P$4)</f>
        <v>1.7400054749957468</v>
      </c>
      <c r="I65" s="10">
        <f t="shared" si="4"/>
        <v>0.51200000000000034</v>
      </c>
      <c r="J65" s="10">
        <f>SUM($F$2:F65) / ($P$1 * $P$2)</f>
        <v>0.89088280319782243</v>
      </c>
      <c r="K65" s="11">
        <f t="shared" si="7"/>
        <v>22.538879999999999</v>
      </c>
      <c r="L65" s="11">
        <f>SUM($K$2:K65)</f>
        <v>6205.3407199999992</v>
      </c>
      <c r="M65" s="11">
        <f t="shared" si="8"/>
        <v>4161.6798430003255</v>
      </c>
    </row>
    <row r="66" spans="1:13" x14ac:dyDescent="0.25">
      <c r="A66" s="1">
        <f>'Second Set Result'!A120</f>
        <v>1</v>
      </c>
      <c r="B66" s="1">
        <f>'Second Set Result'!B120</f>
        <v>2</v>
      </c>
      <c r="C66" s="1">
        <f>'Second Set Result'!C120</f>
        <v>2</v>
      </c>
      <c r="D66" s="10">
        <f>'Second Set Result'!E120</f>
        <v>3.8E-3</v>
      </c>
      <c r="E66" s="11">
        <f>'Second Set Result'!G120</f>
        <v>112.01</v>
      </c>
      <c r="F66" s="12">
        <f t="shared" ref="F66:F97" si="9">D66 * $P$1 * $P$4</f>
        <v>0.30399999999999999</v>
      </c>
      <c r="G66" s="12">
        <f t="shared" ref="G66:G97" si="10">F66 / ($P$2 * $P$1 * $P$4)</f>
        <v>0.40398026875318921</v>
      </c>
      <c r="H66" s="12">
        <f>SUM($F$2:F66) / (COUNT($G$2:G66) * $P$2 * $P$1 * $P$4)</f>
        <v>1.7194512410535536</v>
      </c>
      <c r="I66" s="10">
        <f t="shared" si="4"/>
        <v>0.52000000000000035</v>
      </c>
      <c r="J66" s="10">
        <f>SUM($F$2:F66) / ($P$1 * $P$2)</f>
        <v>0.8941146453478479</v>
      </c>
      <c r="K66" s="11">
        <f t="shared" ref="K66:K97" si="11">F66 * E66</f>
        <v>34.05104</v>
      </c>
      <c r="L66" s="11">
        <f>SUM($K$2:K66)</f>
        <v>6239.3917599999995</v>
      </c>
      <c r="M66" s="11">
        <f t="shared" ref="M66:M97" si="12">I66 * $P$1 * $P$2  * $P$3</f>
        <v>4226.7060905472053</v>
      </c>
    </row>
    <row r="67" spans="1:13" x14ac:dyDescent="0.25">
      <c r="A67" s="1">
        <f>'Second Set Result'!A22</f>
        <v>5</v>
      </c>
      <c r="B67" s="1">
        <f>'Second Set Result'!B22</f>
        <v>1</v>
      </c>
      <c r="C67" s="1">
        <f>'Second Set Result'!C22</f>
        <v>5</v>
      </c>
      <c r="D67" s="10">
        <f>'Second Set Result'!E22</f>
        <v>3.8E-3</v>
      </c>
      <c r="E67" s="11">
        <f>'Second Set Result'!G22</f>
        <v>187.48</v>
      </c>
      <c r="F67" s="12">
        <f t="shared" si="9"/>
        <v>0.30399999999999999</v>
      </c>
      <c r="G67" s="12">
        <f t="shared" si="10"/>
        <v>0.40398026875318921</v>
      </c>
      <c r="H67" s="12">
        <f>SUM($F$2:F67) / (COUNT($G$2:G67) * $P$2 * $P$1 * $P$4)</f>
        <v>1.6995198626853665</v>
      </c>
      <c r="I67" s="10">
        <f t="shared" si="4"/>
        <v>0.52800000000000036</v>
      </c>
      <c r="J67" s="10">
        <f>SUM($F$2:F67) / ($P$1 * $P$2)</f>
        <v>0.89734648749787349</v>
      </c>
      <c r="K67" s="11">
        <f t="shared" si="11"/>
        <v>56.993919999999996</v>
      </c>
      <c r="L67" s="11">
        <f>SUM($K$2:K67)</f>
        <v>6296.3856799999994</v>
      </c>
      <c r="M67" s="11">
        <f t="shared" si="12"/>
        <v>4291.7323380940852</v>
      </c>
    </row>
    <row r="68" spans="1:13" x14ac:dyDescent="0.25">
      <c r="A68" s="1">
        <f>'Second Set Result'!A76</f>
        <v>3</v>
      </c>
      <c r="B68" s="1">
        <f>'Second Set Result'!B76</f>
        <v>1</v>
      </c>
      <c r="C68" s="1">
        <f>'Second Set Result'!C76</f>
        <v>1</v>
      </c>
      <c r="D68" s="10">
        <f>'Second Set Result'!E76</f>
        <v>3.7000000000000002E-3</v>
      </c>
      <c r="E68" s="11">
        <f>'Second Set Result'!G76</f>
        <v>99.97</v>
      </c>
      <c r="F68" s="12">
        <f t="shared" si="9"/>
        <v>0.29599999999999999</v>
      </c>
      <c r="G68" s="12">
        <f t="shared" si="10"/>
        <v>0.39334920904915793</v>
      </c>
      <c r="H68" s="12">
        <f>SUM($F$2:F68) / (COUNT($G$2:G68) * $P$2 * $P$1 * $P$4)</f>
        <v>1.6800247783027364</v>
      </c>
      <c r="I68" s="10">
        <f t="shared" si="4"/>
        <v>0.53600000000000037</v>
      </c>
      <c r="J68" s="10">
        <f>SUM($F$2:F68) / ($P$1 * $P$2)</f>
        <v>0.90049328117026672</v>
      </c>
      <c r="K68" s="11">
        <f t="shared" si="11"/>
        <v>29.591119999999997</v>
      </c>
      <c r="L68" s="11">
        <f>SUM($K$2:K68)</f>
        <v>6325.9767999999995</v>
      </c>
      <c r="M68" s="11">
        <f t="shared" si="12"/>
        <v>4356.7585856409651</v>
      </c>
    </row>
    <row r="69" spans="1:13" x14ac:dyDescent="0.25">
      <c r="A69" s="1">
        <f>'Second Set Result'!A55</f>
        <v>3</v>
      </c>
      <c r="B69" s="1">
        <f>'Second Set Result'!B55</f>
        <v>5</v>
      </c>
      <c r="C69" s="1">
        <f>'Second Set Result'!C55</f>
        <v>2</v>
      </c>
      <c r="D69" s="10">
        <f>'Second Set Result'!E55</f>
        <v>3.7000000000000002E-3</v>
      </c>
      <c r="E69" s="11">
        <f>'Second Set Result'!G55</f>
        <v>105.21</v>
      </c>
      <c r="F69" s="12">
        <f t="shared" si="9"/>
        <v>0.29599999999999999</v>
      </c>
      <c r="G69" s="12">
        <f t="shared" si="10"/>
        <v>0.39334920904915793</v>
      </c>
      <c r="H69" s="12">
        <f>SUM($F$2:F69) / (COUNT($G$2:G69) * $P$2 * $P$1 * $P$4)</f>
        <v>1.6611030787548897</v>
      </c>
      <c r="I69" s="10">
        <f t="shared" ref="I69:I126" si="13">I68 + $P$4</f>
        <v>0.54400000000000037</v>
      </c>
      <c r="J69" s="10">
        <f>SUM($F$2:F69) / ($P$1 * $P$2)</f>
        <v>0.90364007484266007</v>
      </c>
      <c r="K69" s="11">
        <f t="shared" si="11"/>
        <v>31.142159999999997</v>
      </c>
      <c r="L69" s="11">
        <f>SUM($K$2:K69)</f>
        <v>6357.1189599999998</v>
      </c>
      <c r="M69" s="11">
        <f t="shared" si="12"/>
        <v>4421.7848331878449</v>
      </c>
    </row>
    <row r="70" spans="1:13" x14ac:dyDescent="0.25">
      <c r="A70" s="1">
        <f>'Second Set Result'!A33</f>
        <v>4</v>
      </c>
      <c r="B70" s="1">
        <f>'Second Set Result'!B33</f>
        <v>4</v>
      </c>
      <c r="C70" s="1">
        <f>'Second Set Result'!C33</f>
        <v>4</v>
      </c>
      <c r="D70" s="10">
        <f>'Second Set Result'!E33</f>
        <v>3.7000000000000002E-3</v>
      </c>
      <c r="E70" s="11">
        <f>'Second Set Result'!G33</f>
        <v>79.33</v>
      </c>
      <c r="F70" s="12">
        <f t="shared" si="9"/>
        <v>0.29599999999999999</v>
      </c>
      <c r="G70" s="12">
        <f t="shared" si="10"/>
        <v>0.39334920904915793</v>
      </c>
      <c r="H70" s="12">
        <f>SUM($F$2:F70) / (COUNT($G$2:G70) * $P$2 * $P$1 * $P$4)</f>
        <v>1.6427298342664012</v>
      </c>
      <c r="I70" s="10">
        <f t="shared" si="13"/>
        <v>0.55200000000000038</v>
      </c>
      <c r="J70" s="10">
        <f>SUM($F$2:F70) / ($P$1 * $P$2)</f>
        <v>0.90678686851505341</v>
      </c>
      <c r="K70" s="11">
        <f t="shared" si="11"/>
        <v>23.481679999999997</v>
      </c>
      <c r="L70" s="11">
        <f>SUM($K$2:K70)</f>
        <v>6380.6006399999997</v>
      </c>
      <c r="M70" s="11">
        <f t="shared" si="12"/>
        <v>4486.8110807347257</v>
      </c>
    </row>
    <row r="71" spans="1:13" x14ac:dyDescent="0.25">
      <c r="A71" s="1">
        <f>'Second Set Result'!A58</f>
        <v>3</v>
      </c>
      <c r="B71" s="1">
        <f>'Second Set Result'!B58</f>
        <v>4</v>
      </c>
      <c r="C71" s="1">
        <f>'Second Set Result'!C58</f>
        <v>4</v>
      </c>
      <c r="D71" s="10">
        <f>'Second Set Result'!E58</f>
        <v>3.4999999999999996E-3</v>
      </c>
      <c r="E71" s="11">
        <f>'Second Set Result'!G58</f>
        <v>116.24</v>
      </c>
      <c r="F71" s="12">
        <f t="shared" si="9"/>
        <v>0.27999999999999997</v>
      </c>
      <c r="G71" s="12">
        <f t="shared" si="10"/>
        <v>0.37208708964109527</v>
      </c>
      <c r="H71" s="12">
        <f>SUM($F$2:F71) / (COUNT($G$2:G71) * $P$2 * $P$1 * $P$4)</f>
        <v>1.6245777950574682</v>
      </c>
      <c r="I71" s="10">
        <f t="shared" si="13"/>
        <v>0.56000000000000039</v>
      </c>
      <c r="J71" s="10">
        <f>SUM($F$2:F71) / ($P$1 * $P$2)</f>
        <v>0.90976356523218227</v>
      </c>
      <c r="K71" s="11">
        <f t="shared" si="11"/>
        <v>32.547199999999997</v>
      </c>
      <c r="L71" s="11">
        <f>SUM($K$2:K71)</f>
        <v>6413.1478399999996</v>
      </c>
      <c r="M71" s="11">
        <f t="shared" si="12"/>
        <v>4551.8373282816056</v>
      </c>
    </row>
    <row r="72" spans="1:13" x14ac:dyDescent="0.25">
      <c r="A72" s="1">
        <f>'Second Set Result'!A10</f>
        <v>5</v>
      </c>
      <c r="B72" s="1">
        <f>'Second Set Result'!B10</f>
        <v>4</v>
      </c>
      <c r="C72" s="1">
        <f>'Second Set Result'!C10</f>
        <v>2</v>
      </c>
      <c r="D72" s="10">
        <f>'Second Set Result'!E10</f>
        <v>3.4999999999999996E-3</v>
      </c>
      <c r="E72" s="11">
        <f>'Second Set Result'!G10</f>
        <v>56.48</v>
      </c>
      <c r="F72" s="12">
        <f t="shared" si="9"/>
        <v>0.27999999999999997</v>
      </c>
      <c r="G72" s="12">
        <f t="shared" si="10"/>
        <v>0.37208708964109527</v>
      </c>
      <c r="H72" s="12">
        <f>SUM($F$2:F72) / (COUNT($G$2:G72) * $P$2 * $P$1 * $P$4)</f>
        <v>1.6069370808966741</v>
      </c>
      <c r="I72" s="10">
        <f t="shared" si="13"/>
        <v>0.56800000000000039</v>
      </c>
      <c r="J72" s="10">
        <f>SUM($F$2:F72) / ($P$1 * $P$2)</f>
        <v>0.91274026194931102</v>
      </c>
      <c r="K72" s="11">
        <f t="shared" si="11"/>
        <v>15.814399999999997</v>
      </c>
      <c r="L72" s="11">
        <f>SUM($K$2:K72)</f>
        <v>6428.9622399999998</v>
      </c>
      <c r="M72" s="11">
        <f t="shared" si="12"/>
        <v>4616.8635758284854</v>
      </c>
    </row>
    <row r="73" spans="1:13" x14ac:dyDescent="0.25">
      <c r="A73" s="1">
        <f>'Second Set Result'!A24</f>
        <v>5</v>
      </c>
      <c r="B73" s="1">
        <f>'Second Set Result'!B24</f>
        <v>1</v>
      </c>
      <c r="C73" s="1">
        <f>'Second Set Result'!C24</f>
        <v>3</v>
      </c>
      <c r="D73" s="10">
        <f>'Second Set Result'!E24</f>
        <v>3.4000000000000002E-3</v>
      </c>
      <c r="E73" s="11">
        <f>'Second Set Result'!G24</f>
        <v>89.41</v>
      </c>
      <c r="F73" s="12">
        <f t="shared" si="9"/>
        <v>0.27200000000000002</v>
      </c>
      <c r="G73" s="12">
        <f t="shared" si="10"/>
        <v>0.36145602993706405</v>
      </c>
      <c r="H73" s="12">
        <f>SUM($F$2:F73) / (COUNT($G$2:G73) * $P$2 * $P$1 * $P$4)</f>
        <v>1.5896387329666797</v>
      </c>
      <c r="I73" s="10">
        <f t="shared" si="13"/>
        <v>0.5760000000000004</v>
      </c>
      <c r="J73" s="10">
        <f>SUM($F$2:F73) / ($P$1 * $P$2)</f>
        <v>0.91563191018880752</v>
      </c>
      <c r="K73" s="11">
        <f t="shared" si="11"/>
        <v>24.319520000000001</v>
      </c>
      <c r="L73" s="11">
        <f>SUM($K$2:K73)</f>
        <v>6453.2817599999998</v>
      </c>
      <c r="M73" s="11">
        <f t="shared" si="12"/>
        <v>4681.8898233753653</v>
      </c>
    </row>
    <row r="74" spans="1:13" x14ac:dyDescent="0.25">
      <c r="A74" s="1">
        <f>'Second Set Result'!A27</f>
        <v>4</v>
      </c>
      <c r="B74" s="1">
        <f>'Second Set Result'!B27</f>
        <v>5</v>
      </c>
      <c r="C74" s="1">
        <f>'Second Set Result'!C27</f>
        <v>5</v>
      </c>
      <c r="D74" s="10">
        <f>'Second Set Result'!E27</f>
        <v>3.4000000000000002E-3</v>
      </c>
      <c r="E74" s="11">
        <f>'Second Set Result'!G27</f>
        <v>64.25</v>
      </c>
      <c r="F74" s="12">
        <f t="shared" si="9"/>
        <v>0.27200000000000002</v>
      </c>
      <c r="G74" s="12">
        <f t="shared" si="10"/>
        <v>0.36145602993706405</v>
      </c>
      <c r="H74" s="12">
        <f>SUM($F$2:F74) / (COUNT($G$2:G74) * $P$2 * $P$1 * $P$4)</f>
        <v>1.5728143123772331</v>
      </c>
      <c r="I74" s="10">
        <f t="shared" si="13"/>
        <v>0.58400000000000041</v>
      </c>
      <c r="J74" s="10">
        <f>SUM($F$2:F74) / ($P$1 * $P$2)</f>
        <v>0.91852355842830413</v>
      </c>
      <c r="K74" s="11">
        <f t="shared" si="11"/>
        <v>17.476000000000003</v>
      </c>
      <c r="L74" s="11">
        <f>SUM($K$2:K74)</f>
        <v>6470.7577599999995</v>
      </c>
      <c r="M74" s="11">
        <f t="shared" si="12"/>
        <v>4746.9160709222451</v>
      </c>
    </row>
    <row r="75" spans="1:13" x14ac:dyDescent="0.25">
      <c r="A75" s="1">
        <f>'Second Set Result'!A8</f>
        <v>5</v>
      </c>
      <c r="B75" s="1">
        <f>'Second Set Result'!B8</f>
        <v>4</v>
      </c>
      <c r="C75" s="1">
        <f>'Second Set Result'!C8</f>
        <v>4</v>
      </c>
      <c r="D75" s="10">
        <f>'Second Set Result'!E8</f>
        <v>3.4000000000000002E-3</v>
      </c>
      <c r="E75" s="11">
        <f>'Second Set Result'!G8</f>
        <v>59.68</v>
      </c>
      <c r="F75" s="12">
        <f t="shared" si="9"/>
        <v>0.27200000000000002</v>
      </c>
      <c r="G75" s="12">
        <f t="shared" si="10"/>
        <v>0.36145602993706405</v>
      </c>
      <c r="H75" s="12">
        <f>SUM($F$2:F75) / (COUNT($G$2:G75) * $P$2 * $P$1 * $P$4)</f>
        <v>1.5564446058577714</v>
      </c>
      <c r="I75" s="10">
        <f t="shared" si="13"/>
        <v>0.59200000000000041</v>
      </c>
      <c r="J75" s="10">
        <f>SUM($F$2:F75) / ($P$1 * $P$2)</f>
        <v>0.92141520666780075</v>
      </c>
      <c r="K75" s="11">
        <f t="shared" si="11"/>
        <v>16.232960000000002</v>
      </c>
      <c r="L75" s="11">
        <f>SUM($K$2:K75)</f>
        <v>6486.9907199999998</v>
      </c>
      <c r="M75" s="11">
        <f t="shared" si="12"/>
        <v>4811.9423184691259</v>
      </c>
    </row>
    <row r="76" spans="1:13" x14ac:dyDescent="0.25">
      <c r="A76" s="1">
        <f>'Second Set Result'!A108</f>
        <v>1</v>
      </c>
      <c r="B76" s="1">
        <f>'Second Set Result'!B108</f>
        <v>4</v>
      </c>
      <c r="C76" s="1">
        <f>'Second Set Result'!C108</f>
        <v>4</v>
      </c>
      <c r="D76" s="10">
        <f>'Second Set Result'!E108</f>
        <v>3.3E-3</v>
      </c>
      <c r="E76" s="11">
        <f>'Second Set Result'!G108</f>
        <v>103.5</v>
      </c>
      <c r="F76" s="12">
        <f t="shared" si="9"/>
        <v>0.26400000000000001</v>
      </c>
      <c r="G76" s="12">
        <f t="shared" si="10"/>
        <v>0.35082497023303277</v>
      </c>
      <c r="H76" s="12">
        <f>SUM($F$2:F76) / (COUNT($G$2:G76) * $P$2 * $P$1 * $P$4)</f>
        <v>1.5403696773827749</v>
      </c>
      <c r="I76" s="10">
        <f t="shared" si="13"/>
        <v>0.60000000000000042</v>
      </c>
      <c r="J76" s="10">
        <f>SUM($F$2:F76) / ($P$1 * $P$2)</f>
        <v>0.92422180642966489</v>
      </c>
      <c r="K76" s="11">
        <f t="shared" si="11"/>
        <v>27.324000000000002</v>
      </c>
      <c r="L76" s="11">
        <f>SUM($K$2:K76)</f>
        <v>6514.3147199999994</v>
      </c>
      <c r="M76" s="11">
        <f t="shared" si="12"/>
        <v>4876.9685660160067</v>
      </c>
    </row>
    <row r="77" spans="1:13" x14ac:dyDescent="0.25">
      <c r="A77" s="1">
        <f>'Second Set Result'!A46</f>
        <v>4</v>
      </c>
      <c r="B77" s="1">
        <f>'Second Set Result'!B46</f>
        <v>2</v>
      </c>
      <c r="C77" s="1">
        <f>'Second Set Result'!C46</f>
        <v>1</v>
      </c>
      <c r="D77" s="10">
        <f>'Second Set Result'!E46</f>
        <v>3.2000000000000002E-3</v>
      </c>
      <c r="E77" s="11">
        <f>'Second Set Result'!G46</f>
        <v>72.680000000000007</v>
      </c>
      <c r="F77" s="12">
        <f t="shared" si="9"/>
        <v>0.25600000000000001</v>
      </c>
      <c r="G77" s="12">
        <f t="shared" si="10"/>
        <v>0.34019391052900144</v>
      </c>
      <c r="H77" s="12">
        <f>SUM($F$2:F77) / (COUNT($G$2:G77) * $P$2 * $P$1 * $P$4)</f>
        <v>1.5245778909768042</v>
      </c>
      <c r="I77" s="10">
        <f t="shared" si="13"/>
        <v>0.60800000000000043</v>
      </c>
      <c r="J77" s="10">
        <f>SUM($F$2:F77) / ($P$1 * $P$2)</f>
        <v>0.92694335771389691</v>
      </c>
      <c r="K77" s="11">
        <f t="shared" si="11"/>
        <v>18.606080000000002</v>
      </c>
      <c r="L77" s="11">
        <f>SUM($K$2:K77)</f>
        <v>6532.920799999999</v>
      </c>
      <c r="M77" s="11">
        <f t="shared" si="12"/>
        <v>4941.9948135628865</v>
      </c>
    </row>
    <row r="78" spans="1:13" x14ac:dyDescent="0.25">
      <c r="A78" s="1">
        <f>'Second Set Result'!A115</f>
        <v>1</v>
      </c>
      <c r="B78" s="1">
        <f>'Second Set Result'!B115</f>
        <v>3</v>
      </c>
      <c r="C78" s="1">
        <f>'Second Set Result'!C115</f>
        <v>2</v>
      </c>
      <c r="D78" s="10">
        <f>'Second Set Result'!E115</f>
        <v>3.2000000000000002E-3</v>
      </c>
      <c r="E78" s="11">
        <f>'Second Set Result'!G115</f>
        <v>41.94</v>
      </c>
      <c r="F78" s="12">
        <f t="shared" si="9"/>
        <v>0.25600000000000001</v>
      </c>
      <c r="G78" s="12">
        <f t="shared" si="10"/>
        <v>0.34019391052900144</v>
      </c>
      <c r="H78" s="12">
        <f>SUM($F$2:F78) / (COUNT($G$2:G78) * $P$2 * $P$1 * $P$4)</f>
        <v>1.5091962808411183</v>
      </c>
      <c r="I78" s="10">
        <f t="shared" si="13"/>
        <v>0.61600000000000044</v>
      </c>
      <c r="J78" s="10">
        <f>SUM($F$2:F78) / ($P$1 * $P$2)</f>
        <v>0.92966490899812892</v>
      </c>
      <c r="K78" s="11">
        <f t="shared" si="11"/>
        <v>10.73664</v>
      </c>
      <c r="L78" s="11">
        <f>SUM($K$2:K78)</f>
        <v>6543.657439999999</v>
      </c>
      <c r="M78" s="11">
        <f t="shared" si="12"/>
        <v>5007.0210611097664</v>
      </c>
    </row>
    <row r="79" spans="1:13" x14ac:dyDescent="0.25">
      <c r="A79" s="1">
        <f>'Second Set Result'!A89</f>
        <v>2</v>
      </c>
      <c r="B79" s="1">
        <f>'Second Set Result'!B89</f>
        <v>3</v>
      </c>
      <c r="C79" s="1">
        <f>'Second Set Result'!C89</f>
        <v>3</v>
      </c>
      <c r="D79" s="10">
        <f>'Second Set Result'!E89</f>
        <v>3.0000000000000001E-3</v>
      </c>
      <c r="E79" s="11">
        <f>'Second Set Result'!G89</f>
        <v>54.91</v>
      </c>
      <c r="F79" s="12">
        <f t="shared" si="9"/>
        <v>0.24</v>
      </c>
      <c r="G79" s="12">
        <f t="shared" si="10"/>
        <v>0.31893179112093883</v>
      </c>
      <c r="H79" s="12">
        <f>SUM($F$2:F79) / (COUNT($G$2:G79) * $P$2 * $P$1 * $P$4)</f>
        <v>1.4939364796908596</v>
      </c>
      <c r="I79" s="10">
        <f t="shared" si="13"/>
        <v>0.62400000000000044</v>
      </c>
      <c r="J79" s="10">
        <f>SUM($F$2:F79) / ($P$1 * $P$2)</f>
        <v>0.93221636332709645</v>
      </c>
      <c r="K79" s="11">
        <f t="shared" si="11"/>
        <v>13.178399999999998</v>
      </c>
      <c r="L79" s="11">
        <f>SUM($K$2:K79)</f>
        <v>6556.8358399999988</v>
      </c>
      <c r="M79" s="11">
        <f t="shared" si="12"/>
        <v>5072.0473086566462</v>
      </c>
    </row>
    <row r="80" spans="1:13" x14ac:dyDescent="0.25">
      <c r="A80" s="1">
        <f>'Second Set Result'!A60</f>
        <v>3</v>
      </c>
      <c r="B80" s="1">
        <f>'Second Set Result'!B60</f>
        <v>4</v>
      </c>
      <c r="C80" s="1">
        <f>'Second Set Result'!C60</f>
        <v>2</v>
      </c>
      <c r="D80" s="10">
        <f>'Second Set Result'!E60</f>
        <v>2.8999999999999998E-3</v>
      </c>
      <c r="E80" s="11">
        <f>'Second Set Result'!G60</f>
        <v>248.28</v>
      </c>
      <c r="F80" s="12">
        <f t="shared" si="9"/>
        <v>0.23199999999999998</v>
      </c>
      <c r="G80" s="12">
        <f t="shared" si="10"/>
        <v>0.30830073141690756</v>
      </c>
      <c r="H80" s="12">
        <f>SUM($F$2:F80) / (COUNT($G$2:G80) * $P$2 * $P$1 * $P$4)</f>
        <v>1.4789284322443539</v>
      </c>
      <c r="I80" s="10">
        <f t="shared" si="13"/>
        <v>0.63200000000000045</v>
      </c>
      <c r="J80" s="10">
        <f>SUM($F$2:F80) / ($P$1 * $P$2)</f>
        <v>0.93468276917843163</v>
      </c>
      <c r="K80" s="11">
        <f t="shared" si="11"/>
        <v>57.600959999999993</v>
      </c>
      <c r="L80" s="11">
        <f>SUM($K$2:K80)</f>
        <v>6614.4367999999986</v>
      </c>
      <c r="M80" s="11">
        <f t="shared" si="12"/>
        <v>5137.0735562035261</v>
      </c>
    </row>
    <row r="81" spans="1:13" x14ac:dyDescent="0.25">
      <c r="A81" s="1">
        <f>'Second Set Result'!A71</f>
        <v>3</v>
      </c>
      <c r="B81" s="1">
        <f>'Second Set Result'!B71</f>
        <v>2</v>
      </c>
      <c r="C81" s="1">
        <f>'Second Set Result'!C71</f>
        <v>1</v>
      </c>
      <c r="D81" s="10">
        <f>'Second Set Result'!E71</f>
        <v>2.8999999999999998E-3</v>
      </c>
      <c r="E81" s="11">
        <f>'Second Set Result'!G71</f>
        <v>133.21</v>
      </c>
      <c r="F81" s="12">
        <f t="shared" si="9"/>
        <v>0.23199999999999998</v>
      </c>
      <c r="G81" s="12">
        <f t="shared" si="10"/>
        <v>0.30830073141690756</v>
      </c>
      <c r="H81" s="12">
        <f>SUM($F$2:F81) / (COUNT($G$2:G81) * $P$2 * $P$1 * $P$4)</f>
        <v>1.4642955859840108</v>
      </c>
      <c r="I81" s="10">
        <f t="shared" si="13"/>
        <v>0.64000000000000046</v>
      </c>
      <c r="J81" s="10">
        <f>SUM($F$2:F81) / ($P$1 * $P$2)</f>
        <v>0.93714917502976691</v>
      </c>
      <c r="K81" s="11">
        <f t="shared" si="11"/>
        <v>30.904720000000001</v>
      </c>
      <c r="L81" s="11">
        <f>SUM($K$2:K81)</f>
        <v>6645.341519999999</v>
      </c>
      <c r="M81" s="11">
        <f t="shared" si="12"/>
        <v>5202.0998037504069</v>
      </c>
    </row>
    <row r="82" spans="1:13" x14ac:dyDescent="0.25">
      <c r="A82" s="1">
        <f>'Second Set Result'!A53</f>
        <v>3</v>
      </c>
      <c r="B82" s="1">
        <f>'Second Set Result'!B53</f>
        <v>5</v>
      </c>
      <c r="C82" s="1">
        <f>'Second Set Result'!C53</f>
        <v>4</v>
      </c>
      <c r="D82" s="10">
        <f>'Second Set Result'!E53</f>
        <v>2.8999999999999998E-3</v>
      </c>
      <c r="E82" s="11">
        <f>'Second Set Result'!G53</f>
        <v>68.510000000000005</v>
      </c>
      <c r="F82" s="12">
        <f t="shared" si="9"/>
        <v>0.23199999999999998</v>
      </c>
      <c r="G82" s="12">
        <f t="shared" si="10"/>
        <v>0.30830073141690756</v>
      </c>
      <c r="H82" s="12">
        <f>SUM($F$2:F82) / (COUNT($G$2:G82) * $P$2 * $P$1 * $P$4)</f>
        <v>1.450024044569602</v>
      </c>
      <c r="I82" s="10">
        <f t="shared" si="13"/>
        <v>0.64800000000000046</v>
      </c>
      <c r="J82" s="10">
        <f>SUM($F$2:F82) / ($P$1 * $P$2)</f>
        <v>0.9396155808811022</v>
      </c>
      <c r="K82" s="11">
        <f t="shared" si="11"/>
        <v>15.89432</v>
      </c>
      <c r="L82" s="11">
        <f>SUM($K$2:K82)</f>
        <v>6661.2358399999994</v>
      </c>
      <c r="M82" s="11">
        <f t="shared" si="12"/>
        <v>5267.1260512972867</v>
      </c>
    </row>
    <row r="83" spans="1:13" x14ac:dyDescent="0.25">
      <c r="A83" s="1">
        <f>'Second Set Result'!A18</f>
        <v>5</v>
      </c>
      <c r="B83" s="1">
        <f>'Second Set Result'!B18</f>
        <v>2</v>
      </c>
      <c r="C83" s="1">
        <f>'Second Set Result'!C18</f>
        <v>4</v>
      </c>
      <c r="D83" s="10">
        <f>'Second Set Result'!E18</f>
        <v>2.8000000000000004E-3</v>
      </c>
      <c r="E83" s="11">
        <f>'Second Set Result'!G18</f>
        <v>72.989999999999995</v>
      </c>
      <c r="F83" s="12">
        <f t="shared" si="9"/>
        <v>0.22400000000000003</v>
      </c>
      <c r="G83" s="12">
        <f t="shared" si="10"/>
        <v>0.29766967171287634</v>
      </c>
      <c r="H83" s="12">
        <f>SUM($F$2:F83) / (COUNT($G$2:G83) * $P$2 * $P$1 * $P$4)</f>
        <v>1.4359709424615934</v>
      </c>
      <c r="I83" s="10">
        <f t="shared" si="13"/>
        <v>0.65600000000000047</v>
      </c>
      <c r="J83" s="10">
        <f>SUM($F$2:F83) / ($P$1 * $P$2)</f>
        <v>0.94199693825480524</v>
      </c>
      <c r="K83" s="11">
        <f t="shared" si="11"/>
        <v>16.34976</v>
      </c>
      <c r="L83" s="11">
        <f>SUM($K$2:K83)</f>
        <v>6677.5855999999994</v>
      </c>
      <c r="M83" s="11">
        <f t="shared" si="12"/>
        <v>5332.1522988441666</v>
      </c>
    </row>
    <row r="84" spans="1:13" x14ac:dyDescent="0.25">
      <c r="A84" s="1">
        <f>'Second Set Result'!A39</f>
        <v>4</v>
      </c>
      <c r="B84" s="1">
        <f>'Second Set Result'!B39</f>
        <v>3</v>
      </c>
      <c r="C84" s="1">
        <f>'Second Set Result'!C39</f>
        <v>3</v>
      </c>
      <c r="D84" s="10">
        <f>'Second Set Result'!E39</f>
        <v>2.8000000000000004E-3</v>
      </c>
      <c r="E84" s="11">
        <f>'Second Set Result'!G39</f>
        <v>78.349999999999994</v>
      </c>
      <c r="F84" s="12">
        <f t="shared" si="9"/>
        <v>0.22400000000000003</v>
      </c>
      <c r="G84" s="12">
        <f t="shared" si="10"/>
        <v>0.29766967171287634</v>
      </c>
      <c r="H84" s="12">
        <f>SUM($F$2:F84) / (COUNT($G$2:G84) * $P$2 * $P$1 * $P$4)</f>
        <v>1.4222564693200426</v>
      </c>
      <c r="I84" s="10">
        <f t="shared" si="13"/>
        <v>0.66400000000000048</v>
      </c>
      <c r="J84" s="10">
        <f>SUM($F$2:F84) / ($P$1 * $P$2)</f>
        <v>0.94437829562850828</v>
      </c>
      <c r="K84" s="11">
        <f t="shared" si="11"/>
        <v>17.5504</v>
      </c>
      <c r="L84" s="11">
        <f>SUM($K$2:K84)</f>
        <v>6695.1359999999995</v>
      </c>
      <c r="M84" s="11">
        <f t="shared" si="12"/>
        <v>5397.1785463910464</v>
      </c>
    </row>
    <row r="85" spans="1:13" x14ac:dyDescent="0.25">
      <c r="A85" s="1">
        <f>'Second Set Result'!A64</f>
        <v>3</v>
      </c>
      <c r="B85" s="1">
        <f>'Second Set Result'!B64</f>
        <v>3</v>
      </c>
      <c r="C85" s="1">
        <f>'Second Set Result'!C64</f>
        <v>3</v>
      </c>
      <c r="D85" s="10">
        <f>'Second Set Result'!E64</f>
        <v>2.8000000000000004E-3</v>
      </c>
      <c r="E85" s="11">
        <f>'Second Set Result'!G64</f>
        <v>90.78</v>
      </c>
      <c r="F85" s="12">
        <f t="shared" si="9"/>
        <v>0.22400000000000003</v>
      </c>
      <c r="G85" s="12">
        <f t="shared" si="10"/>
        <v>0.29766967171287634</v>
      </c>
      <c r="H85" s="12">
        <f>SUM($F$2:F85) / (COUNT($G$2:G85) * $P$2 * $P$1 * $P$4)</f>
        <v>1.4088685312532905</v>
      </c>
      <c r="I85" s="10">
        <f t="shared" si="13"/>
        <v>0.67200000000000049</v>
      </c>
      <c r="J85" s="10">
        <f>SUM($F$2:F85) / ($P$1 * $P$2)</f>
        <v>0.94675965300221132</v>
      </c>
      <c r="K85" s="11">
        <f t="shared" si="11"/>
        <v>20.334720000000004</v>
      </c>
      <c r="L85" s="11">
        <f>SUM($K$2:K85)</f>
        <v>6715.4707199999993</v>
      </c>
      <c r="M85" s="11">
        <f t="shared" si="12"/>
        <v>5462.2047939379263</v>
      </c>
    </row>
    <row r="86" spans="1:13" x14ac:dyDescent="0.25">
      <c r="A86" s="1">
        <f>'Second Set Result'!A73</f>
        <v>3</v>
      </c>
      <c r="B86" s="1">
        <f>'Second Set Result'!B73</f>
        <v>1</v>
      </c>
      <c r="C86" s="1">
        <f>'Second Set Result'!C73</f>
        <v>4</v>
      </c>
      <c r="D86" s="10">
        <f>'Second Set Result'!E73</f>
        <v>2.5999999999999999E-3</v>
      </c>
      <c r="E86" s="11">
        <f>'Second Set Result'!G73</f>
        <v>60.04</v>
      </c>
      <c r="F86" s="12">
        <f t="shared" si="9"/>
        <v>0.20800000000000002</v>
      </c>
      <c r="G86" s="12">
        <f t="shared" si="10"/>
        <v>0.27640755230481368</v>
      </c>
      <c r="H86" s="12">
        <f>SUM($F$2:F86) / (COUNT($G$2:G86) * $P$2 * $P$1 * $P$4)</f>
        <v>1.3955454609127205</v>
      </c>
      <c r="I86" s="10">
        <f t="shared" si="13"/>
        <v>0.68000000000000049</v>
      </c>
      <c r="J86" s="10">
        <f>SUM($F$2:F86) / ($P$1 * $P$2)</f>
        <v>0.94897091342064976</v>
      </c>
      <c r="K86" s="11">
        <f t="shared" si="11"/>
        <v>12.488320000000002</v>
      </c>
      <c r="L86" s="11">
        <f>SUM($K$2:K86)</f>
        <v>6727.9590399999997</v>
      </c>
      <c r="M86" s="11">
        <f t="shared" si="12"/>
        <v>5527.2310414848071</v>
      </c>
    </row>
    <row r="87" spans="1:13" x14ac:dyDescent="0.25">
      <c r="A87" s="1">
        <f>'Second Set Result'!A83</f>
        <v>2</v>
      </c>
      <c r="B87" s="1">
        <f>'Second Set Result'!B83</f>
        <v>4</v>
      </c>
      <c r="C87" s="1">
        <f>'Second Set Result'!C83</f>
        <v>4</v>
      </c>
      <c r="D87" s="10">
        <f>'Second Set Result'!E83</f>
        <v>2.3999999999999998E-3</v>
      </c>
      <c r="E87" s="11">
        <f>'Second Set Result'!G83</f>
        <v>60.93</v>
      </c>
      <c r="F87" s="12">
        <f t="shared" si="9"/>
        <v>0.19199999999999998</v>
      </c>
      <c r="G87" s="12">
        <f t="shared" si="10"/>
        <v>0.25514543289675107</v>
      </c>
      <c r="H87" s="12">
        <f>SUM($F$2:F87) / (COUNT($G$2:G87) * $P$2 * $P$1 * $P$4)</f>
        <v>1.3822849954706742</v>
      </c>
      <c r="I87" s="10">
        <f t="shared" si="13"/>
        <v>0.6880000000000005</v>
      </c>
      <c r="J87" s="10">
        <f>SUM($F$2:F87) / ($P$1 * $P$2)</f>
        <v>0.95101207688382372</v>
      </c>
      <c r="K87" s="11">
        <f t="shared" si="11"/>
        <v>11.698559999999999</v>
      </c>
      <c r="L87" s="11">
        <f>SUM($K$2:K87)</f>
        <v>6739.6575999999995</v>
      </c>
      <c r="M87" s="11">
        <f t="shared" si="12"/>
        <v>5592.257289031686</v>
      </c>
    </row>
    <row r="88" spans="1:13" x14ac:dyDescent="0.25">
      <c r="A88" s="1">
        <f>'Second Set Result'!A3</f>
        <v>5</v>
      </c>
      <c r="B88" s="1">
        <f>'Second Set Result'!B3</f>
        <v>5</v>
      </c>
      <c r="C88" s="1">
        <f>'Second Set Result'!C3</f>
        <v>4</v>
      </c>
      <c r="D88" s="10">
        <f>'Second Set Result'!E3</f>
        <v>2.3E-3</v>
      </c>
      <c r="E88" s="11">
        <f>'Second Set Result'!G3</f>
        <v>277.93</v>
      </c>
      <c r="F88" s="12">
        <f t="shared" si="9"/>
        <v>0.184</v>
      </c>
      <c r="G88" s="12">
        <f t="shared" si="10"/>
        <v>0.24451437319271979</v>
      </c>
      <c r="H88" s="12">
        <f>SUM($F$2:F88) / (COUNT($G$2:G88) * $P$2 * $P$1 * $P$4)</f>
        <v>1.3692071722260997</v>
      </c>
      <c r="I88" s="10">
        <f t="shared" si="13"/>
        <v>0.69600000000000051</v>
      </c>
      <c r="J88" s="10">
        <f>SUM($F$2:F88) / ($P$1 * $P$2)</f>
        <v>0.95296819186936543</v>
      </c>
      <c r="K88" s="11">
        <f t="shared" si="11"/>
        <v>51.139119999999998</v>
      </c>
      <c r="L88" s="11">
        <f>SUM($K$2:K88)</f>
        <v>6790.7967199999994</v>
      </c>
      <c r="M88" s="11">
        <f t="shared" si="12"/>
        <v>5657.2835365785677</v>
      </c>
    </row>
    <row r="89" spans="1:13" x14ac:dyDescent="0.25">
      <c r="A89" s="1">
        <f>'Second Set Result'!A101</f>
        <v>2</v>
      </c>
      <c r="B89" s="1">
        <f>'Second Set Result'!B101</f>
        <v>1</v>
      </c>
      <c r="C89" s="1">
        <f>'Second Set Result'!C101</f>
        <v>1</v>
      </c>
      <c r="D89" s="10">
        <f>'Second Set Result'!E101</f>
        <v>2.3E-3</v>
      </c>
      <c r="E89" s="11">
        <f>'Second Set Result'!G101</f>
        <v>71</v>
      </c>
      <c r="F89" s="12">
        <f t="shared" si="9"/>
        <v>0.184</v>
      </c>
      <c r="G89" s="12">
        <f t="shared" si="10"/>
        <v>0.24451437319271979</v>
      </c>
      <c r="H89" s="12">
        <f>SUM($F$2:F89) / (COUNT($G$2:G89) * $P$2 * $P$1 * $P$4)</f>
        <v>1.3564265722370841</v>
      </c>
      <c r="I89" s="10">
        <f t="shared" si="13"/>
        <v>0.70400000000000051</v>
      </c>
      <c r="J89" s="10">
        <f>SUM($F$2:F89) / ($P$1 * $P$2)</f>
        <v>0.95492430685490726</v>
      </c>
      <c r="K89" s="11">
        <f t="shared" si="11"/>
        <v>13.064</v>
      </c>
      <c r="L89" s="11">
        <f>SUM($K$2:K89)</f>
        <v>6803.8607199999997</v>
      </c>
      <c r="M89" s="11">
        <f t="shared" si="12"/>
        <v>5722.3097841254466</v>
      </c>
    </row>
    <row r="90" spans="1:13" x14ac:dyDescent="0.25">
      <c r="A90" s="1">
        <f>'Second Set Result'!A42</f>
        <v>4</v>
      </c>
      <c r="B90" s="1">
        <f>'Second Set Result'!B42</f>
        <v>2</v>
      </c>
      <c r="C90" s="1">
        <f>'Second Set Result'!C42</f>
        <v>5</v>
      </c>
      <c r="D90" s="10">
        <f>'Second Set Result'!E42</f>
        <v>2.2000000000000001E-3</v>
      </c>
      <c r="E90" s="11">
        <f>'Second Set Result'!G42</f>
        <v>64.489999999999995</v>
      </c>
      <c r="F90" s="12">
        <f t="shared" si="9"/>
        <v>0.17599999999999999</v>
      </c>
      <c r="G90" s="12">
        <f t="shared" si="10"/>
        <v>0.23388331348868849</v>
      </c>
      <c r="H90" s="12">
        <f>SUM($F$2:F90) / (COUNT($G$2:G90) * $P$2 * $P$1 * $P$4)</f>
        <v>1.3438137266331696</v>
      </c>
      <c r="I90" s="10">
        <f t="shared" si="13"/>
        <v>0.71200000000000052</v>
      </c>
      <c r="J90" s="10">
        <f>SUM($F$2:F90) / ($P$1 * $P$2)</f>
        <v>0.95679537336281673</v>
      </c>
      <c r="K90" s="11">
        <f t="shared" si="11"/>
        <v>11.350239999999998</v>
      </c>
      <c r="L90" s="11">
        <f>SUM($K$2:K90)</f>
        <v>6815.2109599999994</v>
      </c>
      <c r="M90" s="11">
        <f t="shared" si="12"/>
        <v>5787.3360316723283</v>
      </c>
    </row>
    <row r="91" spans="1:13" x14ac:dyDescent="0.25">
      <c r="A91" s="1">
        <f>'Second Set Result'!A47</f>
        <v>4</v>
      </c>
      <c r="B91" s="1">
        <f>'Second Set Result'!B47</f>
        <v>1</v>
      </c>
      <c r="C91" s="1">
        <f>'Second Set Result'!C47</f>
        <v>5</v>
      </c>
      <c r="D91" s="10">
        <f>'Second Set Result'!E47</f>
        <v>2.2000000000000001E-3</v>
      </c>
      <c r="E91" s="11">
        <f>'Second Set Result'!G47</f>
        <v>70.91</v>
      </c>
      <c r="F91" s="12">
        <f t="shared" si="9"/>
        <v>0.17599999999999999</v>
      </c>
      <c r="G91" s="12">
        <f t="shared" si="10"/>
        <v>0.23388331348868849</v>
      </c>
      <c r="H91" s="12">
        <f>SUM($F$2:F91) / (COUNT($G$2:G91) * $P$2 * $P$1 * $P$4)</f>
        <v>1.3314811664871196</v>
      </c>
      <c r="I91" s="10">
        <f t="shared" si="13"/>
        <v>0.72000000000000053</v>
      </c>
      <c r="J91" s="10">
        <f>SUM($F$2:F91) / ($P$1 * $P$2)</f>
        <v>0.95866643987072631</v>
      </c>
      <c r="K91" s="11">
        <f t="shared" si="11"/>
        <v>12.480159999999998</v>
      </c>
      <c r="L91" s="11">
        <f>SUM($K$2:K91)</f>
        <v>6827.6911199999995</v>
      </c>
      <c r="M91" s="11">
        <f t="shared" si="12"/>
        <v>5852.3622792192073</v>
      </c>
    </row>
    <row r="92" spans="1:13" x14ac:dyDescent="0.25">
      <c r="A92" s="1">
        <f>'Second Set Result'!A100</f>
        <v>2</v>
      </c>
      <c r="B92" s="1">
        <f>'Second Set Result'!B100</f>
        <v>1</v>
      </c>
      <c r="C92" s="1">
        <f>'Second Set Result'!C100</f>
        <v>2</v>
      </c>
      <c r="D92" s="10">
        <f>'Second Set Result'!E100</f>
        <v>2.2000000000000001E-3</v>
      </c>
      <c r="E92" s="11">
        <f>'Second Set Result'!G100</f>
        <v>63.84</v>
      </c>
      <c r="F92" s="12">
        <f t="shared" si="9"/>
        <v>0.17599999999999999</v>
      </c>
      <c r="G92" s="12">
        <f t="shared" si="10"/>
        <v>0.23388331348868849</v>
      </c>
      <c r="H92" s="12">
        <f>SUM($F$2:F92) / (COUNT($G$2:G92) * $P$2 * $P$1 * $P$4)</f>
        <v>1.3194196516190051</v>
      </c>
      <c r="I92" s="10">
        <f t="shared" si="13"/>
        <v>0.72800000000000054</v>
      </c>
      <c r="J92" s="10">
        <f>SUM($F$2:F92) / ($P$1 * $P$2)</f>
        <v>0.96053750637863577</v>
      </c>
      <c r="K92" s="11">
        <f t="shared" si="11"/>
        <v>11.23584</v>
      </c>
      <c r="L92" s="11">
        <f>SUM($K$2:K92)</f>
        <v>6838.9269599999998</v>
      </c>
      <c r="M92" s="11">
        <f t="shared" si="12"/>
        <v>5917.3885267660871</v>
      </c>
    </row>
    <row r="93" spans="1:13" x14ac:dyDescent="0.25">
      <c r="A93" s="1">
        <f>'Second Set Result'!A80</f>
        <v>2</v>
      </c>
      <c r="B93" s="1">
        <f>'Second Set Result'!B80</f>
        <v>5</v>
      </c>
      <c r="C93" s="1">
        <f>'Second Set Result'!C80</f>
        <v>2</v>
      </c>
      <c r="D93" s="10">
        <f>'Second Set Result'!E80</f>
        <v>2.2000000000000001E-3</v>
      </c>
      <c r="E93" s="11">
        <f>'Second Set Result'!G80</f>
        <v>125.88</v>
      </c>
      <c r="F93" s="12">
        <f t="shared" si="9"/>
        <v>0.17599999999999999</v>
      </c>
      <c r="G93" s="12">
        <f t="shared" si="10"/>
        <v>0.23388331348868849</v>
      </c>
      <c r="H93" s="12">
        <f>SUM($F$2:F93) / (COUNT($G$2:G93) * $P$2 * $P$1 * $P$4)</f>
        <v>1.3076203435958496</v>
      </c>
      <c r="I93" s="10">
        <f t="shared" si="13"/>
        <v>0.73600000000000054</v>
      </c>
      <c r="J93" s="10">
        <f>SUM($F$2:F93) / ($P$1 * $P$2)</f>
        <v>0.96240857288654535</v>
      </c>
      <c r="K93" s="11">
        <f t="shared" si="11"/>
        <v>22.154879999999999</v>
      </c>
      <c r="L93" s="11">
        <f>SUM($K$2:K93)</f>
        <v>6861.0818399999998</v>
      </c>
      <c r="M93" s="11">
        <f t="shared" si="12"/>
        <v>5982.4147743129679</v>
      </c>
    </row>
    <row r="94" spans="1:13" x14ac:dyDescent="0.25">
      <c r="A94" s="1">
        <f>'Second Set Result'!A104</f>
        <v>1</v>
      </c>
      <c r="B94" s="1">
        <f>'Second Set Result'!B104</f>
        <v>5</v>
      </c>
      <c r="C94" s="1">
        <f>'Second Set Result'!C104</f>
        <v>3</v>
      </c>
      <c r="D94" s="10">
        <f>'Second Set Result'!E104</f>
        <v>2.0999999999999999E-3</v>
      </c>
      <c r="E94" s="11">
        <f>'Second Set Result'!G104</f>
        <v>105.67</v>
      </c>
      <c r="F94" s="12">
        <f t="shared" si="9"/>
        <v>0.16800000000000001</v>
      </c>
      <c r="G94" s="12">
        <f t="shared" si="10"/>
        <v>0.22325225378465721</v>
      </c>
      <c r="H94" s="12">
        <f>SUM($F$2:F94) / (COUNT($G$2:G94) * $P$2 * $P$1 * $P$4)</f>
        <v>1.2959604716623958</v>
      </c>
      <c r="I94" s="10">
        <f t="shared" si="13"/>
        <v>0.74400000000000055</v>
      </c>
      <c r="J94" s="10">
        <f>SUM($F$2:F94) / ($P$1 * $P$2)</f>
        <v>0.96419459091682269</v>
      </c>
      <c r="K94" s="11">
        <f t="shared" si="11"/>
        <v>17.752560000000003</v>
      </c>
      <c r="L94" s="11">
        <f>SUM($K$2:K94)</f>
        <v>6878.8343999999997</v>
      </c>
      <c r="M94" s="11">
        <f t="shared" si="12"/>
        <v>6047.4410218598478</v>
      </c>
    </row>
    <row r="95" spans="1:13" x14ac:dyDescent="0.25">
      <c r="A95" s="1">
        <f>'Second Set Result'!A2</f>
        <v>5</v>
      </c>
      <c r="B95" s="1">
        <f>'Second Set Result'!B2</f>
        <v>5</v>
      </c>
      <c r="C95" s="1">
        <f>'Second Set Result'!C2</f>
        <v>5</v>
      </c>
      <c r="D95" s="10">
        <f>'Second Set Result'!E2</f>
        <v>2.0999999999999999E-3</v>
      </c>
      <c r="E95" s="11">
        <f>'Second Set Result'!G2</f>
        <v>181.29</v>
      </c>
      <c r="F95" s="12">
        <f t="shared" si="9"/>
        <v>0.16800000000000001</v>
      </c>
      <c r="G95" s="12">
        <f t="shared" si="10"/>
        <v>0.22325225378465721</v>
      </c>
      <c r="H95" s="12">
        <f>SUM($F$2:F95) / (COUNT($G$2:G95) * $P$2 * $P$1 * $P$4)</f>
        <v>1.2845486821105052</v>
      </c>
      <c r="I95" s="10">
        <f t="shared" si="13"/>
        <v>0.75200000000000056</v>
      </c>
      <c r="J95" s="10">
        <f>SUM($F$2:F95) / ($P$1 * $P$2)</f>
        <v>0.96598060894710003</v>
      </c>
      <c r="K95" s="11">
        <f t="shared" si="11"/>
        <v>30.456720000000001</v>
      </c>
      <c r="L95" s="11">
        <f>SUM($K$2:K95)</f>
        <v>6909.2911199999999</v>
      </c>
      <c r="M95" s="11">
        <f t="shared" si="12"/>
        <v>6112.4672694067276</v>
      </c>
    </row>
    <row r="96" spans="1:13" x14ac:dyDescent="0.25">
      <c r="A96" s="1">
        <f>'Second Set Result'!A59</f>
        <v>3</v>
      </c>
      <c r="B96" s="1">
        <f>'Second Set Result'!B59</f>
        <v>4</v>
      </c>
      <c r="C96" s="1">
        <f>'Second Set Result'!C59</f>
        <v>3</v>
      </c>
      <c r="D96" s="10">
        <f>'Second Set Result'!E59</f>
        <v>2.0999999999999999E-3</v>
      </c>
      <c r="E96" s="11">
        <f>'Second Set Result'!G59</f>
        <v>63.76</v>
      </c>
      <c r="F96" s="12">
        <f t="shared" si="9"/>
        <v>0.16800000000000001</v>
      </c>
      <c r="G96" s="12">
        <f t="shared" si="10"/>
        <v>0.22325225378465721</v>
      </c>
      <c r="H96" s="12">
        <f>SUM($F$2:F96) / (COUNT($G$2:G96) * $P$2 * $P$1 * $P$4)</f>
        <v>1.273377140759707</v>
      </c>
      <c r="I96" s="10">
        <f t="shared" si="13"/>
        <v>0.76000000000000056</v>
      </c>
      <c r="J96" s="10">
        <f>SUM($F$2:F96) / ($P$1 * $P$2)</f>
        <v>0.96776662697737725</v>
      </c>
      <c r="K96" s="11">
        <f t="shared" si="11"/>
        <v>10.711680000000001</v>
      </c>
      <c r="L96" s="11">
        <f>SUM($K$2:K96)</f>
        <v>6920.0028000000002</v>
      </c>
      <c r="M96" s="11">
        <f t="shared" si="12"/>
        <v>6177.4935169536084</v>
      </c>
    </row>
    <row r="97" spans="1:13" x14ac:dyDescent="0.25">
      <c r="A97" s="1">
        <f>'Second Set Result'!A91</f>
        <v>2</v>
      </c>
      <c r="B97" s="1">
        <f>'Second Set Result'!B91</f>
        <v>3</v>
      </c>
      <c r="C97" s="1">
        <f>'Second Set Result'!C91</f>
        <v>1</v>
      </c>
      <c r="D97" s="10">
        <f>'Second Set Result'!E91</f>
        <v>2.0999999999999999E-3</v>
      </c>
      <c r="E97" s="11">
        <f>'Second Set Result'!G91</f>
        <v>66.27</v>
      </c>
      <c r="F97" s="12">
        <f t="shared" si="9"/>
        <v>0.16800000000000001</v>
      </c>
      <c r="G97" s="12">
        <f t="shared" si="10"/>
        <v>0.22325225378465721</v>
      </c>
      <c r="H97" s="12">
        <f>SUM($F$2:F97) / (COUNT($G$2:G97) * $P$2 * $P$1 * $P$4)</f>
        <v>1.2624383398537171</v>
      </c>
      <c r="I97" s="10">
        <f t="shared" si="13"/>
        <v>0.76800000000000057</v>
      </c>
      <c r="J97" s="10">
        <f>SUM($F$2:F97) / ($P$1 * $P$2)</f>
        <v>0.96955264500765459</v>
      </c>
      <c r="K97" s="11">
        <f t="shared" si="11"/>
        <v>11.13336</v>
      </c>
      <c r="L97" s="11">
        <f>SUM($K$2:K97)</f>
        <v>6931.13616</v>
      </c>
      <c r="M97" s="11">
        <f t="shared" si="12"/>
        <v>6242.5197645004882</v>
      </c>
    </row>
    <row r="98" spans="1:13" x14ac:dyDescent="0.25">
      <c r="A98" s="1">
        <f>'Second Set Result'!A99</f>
        <v>2</v>
      </c>
      <c r="B98" s="1">
        <f>'Second Set Result'!B99</f>
        <v>1</v>
      </c>
      <c r="C98" s="1">
        <f>'Second Set Result'!C99</f>
        <v>3</v>
      </c>
      <c r="D98" s="10">
        <f>'Second Set Result'!E99</f>
        <v>2E-3</v>
      </c>
      <c r="E98" s="11">
        <f>'Second Set Result'!G99</f>
        <v>126.93</v>
      </c>
      <c r="F98" s="12">
        <f t="shared" ref="F98:F126" si="14">D98 * $P$1 * $P$4</f>
        <v>0.16</v>
      </c>
      <c r="G98" s="12">
        <f t="shared" ref="G98:G129" si="15">F98 / ($P$2 * $P$1 * $P$4)</f>
        <v>0.21262119408062591</v>
      </c>
      <c r="H98" s="12">
        <f>SUM($F$2:F98) / (COUNT($G$2:G98) * $P$2 * $P$1 * $P$4)</f>
        <v>1.2516154826807984</v>
      </c>
      <c r="I98" s="10">
        <f t="shared" si="13"/>
        <v>0.77600000000000058</v>
      </c>
      <c r="J98" s="10">
        <f>SUM($F$2:F98) / ($P$1 * $P$2)</f>
        <v>0.97125361456029957</v>
      </c>
      <c r="K98" s="11">
        <f t="shared" ref="K98:K126" si="16">F98 * E98</f>
        <v>20.308800000000002</v>
      </c>
      <c r="L98" s="11">
        <f>SUM($K$2:K98)</f>
        <v>6951.4449599999998</v>
      </c>
      <c r="M98" s="11">
        <f t="shared" ref="M98:M126" si="17">I98 * $P$1 * $P$2  * $P$3</f>
        <v>6307.5460120473672</v>
      </c>
    </row>
    <row r="99" spans="1:13" x14ac:dyDescent="0.25">
      <c r="A99" s="1">
        <f>'Second Set Result'!A43</f>
        <v>4</v>
      </c>
      <c r="B99" s="1">
        <f>'Second Set Result'!B43</f>
        <v>2</v>
      </c>
      <c r="C99" s="1">
        <f>'Second Set Result'!C43</f>
        <v>4</v>
      </c>
      <c r="D99" s="10">
        <f>'Second Set Result'!E43</f>
        <v>1.9E-3</v>
      </c>
      <c r="E99" s="11">
        <f>'Second Set Result'!G43</f>
        <v>86.3</v>
      </c>
      <c r="F99" s="12">
        <f t="shared" si="14"/>
        <v>0.152</v>
      </c>
      <c r="G99" s="12">
        <f t="shared" si="15"/>
        <v>0.2019901343765946</v>
      </c>
      <c r="H99" s="12">
        <f>SUM($F$2:F99) / (COUNT($G$2:G99) * $P$2 * $P$1 * $P$4)</f>
        <v>1.2409050199430005</v>
      </c>
      <c r="I99" s="10">
        <f t="shared" si="13"/>
        <v>0.78400000000000059</v>
      </c>
      <c r="J99" s="10">
        <f>SUM($F$2:F99) / ($P$1 * $P$2)</f>
        <v>0.97286953563531231</v>
      </c>
      <c r="K99" s="11">
        <f t="shared" si="16"/>
        <v>13.117599999999999</v>
      </c>
      <c r="L99" s="11">
        <f>SUM($K$2:K99)</f>
        <v>6964.5625599999994</v>
      </c>
      <c r="M99" s="11">
        <f t="shared" si="17"/>
        <v>6372.572259594247</v>
      </c>
    </row>
    <row r="100" spans="1:13" x14ac:dyDescent="0.25">
      <c r="A100" s="1">
        <f>'Second Set Result'!A57</f>
        <v>3</v>
      </c>
      <c r="B100" s="1">
        <f>'Second Set Result'!B57</f>
        <v>4</v>
      </c>
      <c r="C100" s="1">
        <f>'Second Set Result'!C57</f>
        <v>5</v>
      </c>
      <c r="D100" s="10">
        <f>'Second Set Result'!E57</f>
        <v>1.9E-3</v>
      </c>
      <c r="E100" s="11">
        <f>'Second Set Result'!G57</f>
        <v>66.55</v>
      </c>
      <c r="F100" s="12">
        <f t="shared" si="14"/>
        <v>0.152</v>
      </c>
      <c r="G100" s="12">
        <f t="shared" si="15"/>
        <v>0.2019901343765946</v>
      </c>
      <c r="H100" s="12">
        <f>SUM($F$2:F100) / (COUNT($G$2:G100) * $P$2 * $P$1 * $P$4)</f>
        <v>1.2304109301898043</v>
      </c>
      <c r="I100" s="10">
        <f t="shared" si="13"/>
        <v>0.79200000000000059</v>
      </c>
      <c r="J100" s="10">
        <f>SUM($F$2:F100) / ($P$1 * $P$2)</f>
        <v>0.97448545671032516</v>
      </c>
      <c r="K100" s="11">
        <f t="shared" si="16"/>
        <v>10.115599999999999</v>
      </c>
      <c r="L100" s="11">
        <f>SUM($K$2:K100)</f>
        <v>6974.6781599999995</v>
      </c>
      <c r="M100" s="11">
        <f t="shared" si="17"/>
        <v>6437.5985071411278</v>
      </c>
    </row>
    <row r="101" spans="1:13" x14ac:dyDescent="0.25">
      <c r="A101" s="1">
        <f>'Second Set Result'!A96</f>
        <v>2</v>
      </c>
      <c r="B101" s="1">
        <f>'Second Set Result'!B96</f>
        <v>2</v>
      </c>
      <c r="C101" s="1">
        <f>'Second Set Result'!C96</f>
        <v>1</v>
      </c>
      <c r="D101" s="10">
        <f>'Second Set Result'!E96</f>
        <v>1.8E-3</v>
      </c>
      <c r="E101" s="11">
        <f>'Second Set Result'!G96</f>
        <v>70.72</v>
      </c>
      <c r="F101" s="12">
        <f t="shared" si="14"/>
        <v>0.14400000000000002</v>
      </c>
      <c r="G101" s="12">
        <f t="shared" si="15"/>
        <v>0.19135907467256333</v>
      </c>
      <c r="H101" s="12">
        <f>SUM($F$2:F101) / (COUNT($G$2:G101) * $P$2 * $P$1 * $P$4)</f>
        <v>1.220020411634632</v>
      </c>
      <c r="I101" s="10">
        <f t="shared" si="13"/>
        <v>0.8000000000000006</v>
      </c>
      <c r="J101" s="10">
        <f>SUM($F$2:F101) / ($P$1 * $P$2)</f>
        <v>0.97601632930770565</v>
      </c>
      <c r="K101" s="11">
        <f t="shared" si="16"/>
        <v>10.183680000000001</v>
      </c>
      <c r="L101" s="11">
        <f>SUM($K$2:K101)</f>
        <v>6984.8618399999996</v>
      </c>
      <c r="M101" s="11">
        <f t="shared" si="17"/>
        <v>6502.6247546880095</v>
      </c>
    </row>
    <row r="102" spans="1:13" x14ac:dyDescent="0.25">
      <c r="A102" s="1">
        <f>'Second Set Result'!A112</f>
        <v>1</v>
      </c>
      <c r="B102" s="1">
        <f>'Second Set Result'!B112</f>
        <v>3</v>
      </c>
      <c r="C102" s="1">
        <f>'Second Set Result'!C112</f>
        <v>5</v>
      </c>
      <c r="D102" s="10">
        <f>'Second Set Result'!E112</f>
        <v>1.8E-3</v>
      </c>
      <c r="E102" s="11">
        <f>'Second Set Result'!G112</f>
        <v>152.52000000000001</v>
      </c>
      <c r="F102" s="12">
        <f t="shared" si="14"/>
        <v>0.14400000000000002</v>
      </c>
      <c r="G102" s="12">
        <f t="shared" si="15"/>
        <v>0.19135907467256333</v>
      </c>
      <c r="H102" s="12">
        <f>SUM($F$2:F102) / (COUNT($G$2:G102) * $P$2 * $P$1 * $P$4)</f>
        <v>1.2098356459221364</v>
      </c>
      <c r="I102" s="10">
        <f t="shared" si="13"/>
        <v>0.80800000000000061</v>
      </c>
      <c r="J102" s="10">
        <f>SUM($F$2:F102) / ($P$1 * $P$2)</f>
        <v>0.97754720190508626</v>
      </c>
      <c r="K102" s="11">
        <f t="shared" si="16"/>
        <v>21.962880000000006</v>
      </c>
      <c r="L102" s="11">
        <f>SUM($K$2:K102)</f>
        <v>7006.8247199999996</v>
      </c>
      <c r="M102" s="11">
        <f t="shared" si="17"/>
        <v>6567.6510022348884</v>
      </c>
    </row>
    <row r="103" spans="1:13" x14ac:dyDescent="0.25">
      <c r="A103" s="1">
        <f>'Second Set Result'!A94</f>
        <v>2</v>
      </c>
      <c r="B103" s="1">
        <f>'Second Set Result'!B94</f>
        <v>2</v>
      </c>
      <c r="C103" s="1">
        <f>'Second Set Result'!C94</f>
        <v>3</v>
      </c>
      <c r="D103" s="10">
        <f>'Second Set Result'!E94</f>
        <v>1.7000000000000001E-3</v>
      </c>
      <c r="E103" s="11">
        <f>'Second Set Result'!G94</f>
        <v>54.16</v>
      </c>
      <c r="F103" s="12">
        <f t="shared" si="14"/>
        <v>0.13600000000000001</v>
      </c>
      <c r="G103" s="12">
        <f t="shared" si="15"/>
        <v>0.18072801496853202</v>
      </c>
      <c r="H103" s="12">
        <f>SUM($F$2:F103) / (COUNT($G$2:G103) * $P$2 * $P$1 * $P$4)</f>
        <v>1.1997463554225913</v>
      </c>
      <c r="I103" s="10">
        <f t="shared" si="13"/>
        <v>0.81600000000000061</v>
      </c>
      <c r="J103" s="10">
        <f>SUM($F$2:F103) / ($P$1 * $P$2)</f>
        <v>0.97899302602483451</v>
      </c>
      <c r="K103" s="11">
        <f t="shared" si="16"/>
        <v>7.3657599999999999</v>
      </c>
      <c r="L103" s="11">
        <f>SUM($K$2:K103)</f>
        <v>7014.1904799999993</v>
      </c>
      <c r="M103" s="11">
        <f t="shared" si="17"/>
        <v>6632.6772497817683</v>
      </c>
    </row>
    <row r="104" spans="1:13" x14ac:dyDescent="0.25">
      <c r="A104" s="1">
        <f>'Second Set Result'!A40</f>
        <v>4</v>
      </c>
      <c r="B104" s="1">
        <f>'Second Set Result'!B40</f>
        <v>3</v>
      </c>
      <c r="C104" s="1">
        <f>'Second Set Result'!C40</f>
        <v>2</v>
      </c>
      <c r="D104" s="10">
        <f>'Second Set Result'!E40</f>
        <v>1.7000000000000001E-3</v>
      </c>
      <c r="E104" s="11">
        <f>'Second Set Result'!G40</f>
        <v>110.28</v>
      </c>
      <c r="F104" s="12">
        <f t="shared" si="14"/>
        <v>0.13600000000000001</v>
      </c>
      <c r="G104" s="12">
        <f t="shared" si="15"/>
        <v>0.18072801496853202</v>
      </c>
      <c r="H104" s="12">
        <f>SUM($F$2:F104) / (COUNT($G$2:G104) * $P$2 * $P$1 * $P$4)</f>
        <v>1.1898529734764351</v>
      </c>
      <c r="I104" s="10">
        <f t="shared" si="13"/>
        <v>0.82400000000000062</v>
      </c>
      <c r="J104" s="10">
        <f>SUM($F$2:F104) / ($P$1 * $P$2)</f>
        <v>0.98043885014458265</v>
      </c>
      <c r="K104" s="11">
        <f t="shared" si="16"/>
        <v>14.998080000000002</v>
      </c>
      <c r="L104" s="11">
        <f>SUM($K$2:K104)</f>
        <v>7029.1885599999996</v>
      </c>
      <c r="M104" s="11">
        <f t="shared" si="17"/>
        <v>6697.7034973286482</v>
      </c>
    </row>
    <row r="105" spans="1:13" x14ac:dyDescent="0.25">
      <c r="A105" s="1">
        <f>'Second Set Result'!A28</f>
        <v>4</v>
      </c>
      <c r="B105" s="1">
        <f>'Second Set Result'!B28</f>
        <v>5</v>
      </c>
      <c r="C105" s="1">
        <f>'Second Set Result'!C28</f>
        <v>4</v>
      </c>
      <c r="D105" s="10">
        <f>'Second Set Result'!E28</f>
        <v>1.6000000000000001E-3</v>
      </c>
      <c r="E105" s="11">
        <f>'Second Set Result'!G28</f>
        <v>71.989999999999995</v>
      </c>
      <c r="F105" s="12">
        <f t="shared" si="14"/>
        <v>0.128</v>
      </c>
      <c r="G105" s="12">
        <f t="shared" si="15"/>
        <v>0.17009695526450072</v>
      </c>
      <c r="H105" s="12">
        <f>SUM($F$2:F105) / (COUNT($G$2:G105) * $P$2 * $P$1 * $P$4)</f>
        <v>1.1800476271474742</v>
      </c>
      <c r="I105" s="10">
        <f t="shared" si="13"/>
        <v>0.83200000000000063</v>
      </c>
      <c r="J105" s="10">
        <f>SUM($F$2:F105) / ($P$1 * $P$2)</f>
        <v>0.98179962578669866</v>
      </c>
      <c r="K105" s="11">
        <f t="shared" si="16"/>
        <v>9.2147199999999998</v>
      </c>
      <c r="L105" s="11">
        <f>SUM($K$2:K105)</f>
        <v>7038.4032799999995</v>
      </c>
      <c r="M105" s="11">
        <f t="shared" si="17"/>
        <v>6762.729744875528</v>
      </c>
    </row>
    <row r="106" spans="1:13" x14ac:dyDescent="0.25">
      <c r="A106" s="1">
        <f>'Second Set Result'!A97</f>
        <v>2</v>
      </c>
      <c r="B106" s="1">
        <f>'Second Set Result'!B97</f>
        <v>1</v>
      </c>
      <c r="C106" s="1">
        <f>'Second Set Result'!C97</f>
        <v>5</v>
      </c>
      <c r="D106" s="10">
        <f>'Second Set Result'!E97</f>
        <v>1.5E-3</v>
      </c>
      <c r="E106" s="11">
        <f>'Second Set Result'!G97</f>
        <v>65.239999999999995</v>
      </c>
      <c r="F106" s="12">
        <f t="shared" si="14"/>
        <v>0.12</v>
      </c>
      <c r="G106" s="12">
        <f t="shared" si="15"/>
        <v>0.15946589556046942</v>
      </c>
      <c r="H106" s="12">
        <f>SUM($F$2:F106) / (COUNT($G$2:G106) * $P$2 * $P$1 * $P$4)</f>
        <v>1.1703278011323601</v>
      </c>
      <c r="I106" s="10">
        <f t="shared" si="13"/>
        <v>0.84000000000000064</v>
      </c>
      <c r="J106" s="10">
        <f>SUM($F$2:F106) / ($P$1 * $P$2)</f>
        <v>0.98307535295118254</v>
      </c>
      <c r="K106" s="11">
        <f t="shared" si="16"/>
        <v>7.8287999999999993</v>
      </c>
      <c r="L106" s="11">
        <f>SUM($K$2:K106)</f>
        <v>7046.2320799999998</v>
      </c>
      <c r="M106" s="11">
        <f t="shared" si="17"/>
        <v>6827.7559924224088</v>
      </c>
    </row>
    <row r="107" spans="1:13" x14ac:dyDescent="0.25">
      <c r="A107" s="1">
        <f>'Second Set Result'!A84</f>
        <v>2</v>
      </c>
      <c r="B107" s="1">
        <f>'Second Set Result'!B84</f>
        <v>4</v>
      </c>
      <c r="C107" s="1">
        <f>'Second Set Result'!C84</f>
        <v>3</v>
      </c>
      <c r="D107" s="10">
        <f>'Second Set Result'!E84</f>
        <v>1.5E-3</v>
      </c>
      <c r="E107" s="11">
        <f>'Second Set Result'!G84</f>
        <v>59.17</v>
      </c>
      <c r="F107" s="12">
        <f t="shared" si="14"/>
        <v>0.12</v>
      </c>
      <c r="G107" s="12">
        <f t="shared" si="15"/>
        <v>0.15946589556046942</v>
      </c>
      <c r="H107" s="12">
        <f>SUM($F$2:F107) / (COUNT($G$2:G107) * $P$2 * $P$1 * $P$4)</f>
        <v>1.160791368060927</v>
      </c>
      <c r="I107" s="10">
        <f t="shared" si="13"/>
        <v>0.84800000000000064</v>
      </c>
      <c r="J107" s="10">
        <f>SUM($F$2:F107) / ($P$1 * $P$2)</f>
        <v>0.9843510801156663</v>
      </c>
      <c r="K107" s="11">
        <f t="shared" si="16"/>
        <v>7.1003999999999996</v>
      </c>
      <c r="L107" s="11">
        <f>SUM($K$2:K107)</f>
        <v>7053.33248</v>
      </c>
      <c r="M107" s="11">
        <f t="shared" si="17"/>
        <v>6892.7822399692895</v>
      </c>
    </row>
    <row r="108" spans="1:13" x14ac:dyDescent="0.25">
      <c r="A108" s="1">
        <f>'Second Set Result'!A63</f>
        <v>3</v>
      </c>
      <c r="B108" s="1">
        <f>'Second Set Result'!B63</f>
        <v>3</v>
      </c>
      <c r="C108" s="1">
        <f>'Second Set Result'!C63</f>
        <v>4</v>
      </c>
      <c r="D108" s="10">
        <f>'Second Set Result'!E63</f>
        <v>1.5E-3</v>
      </c>
      <c r="E108" s="11">
        <f>'Second Set Result'!G63</f>
        <v>81.069999999999993</v>
      </c>
      <c r="F108" s="12">
        <f t="shared" si="14"/>
        <v>0.12</v>
      </c>
      <c r="G108" s="12">
        <f t="shared" si="15"/>
        <v>0.15946589556046942</v>
      </c>
      <c r="H108" s="12">
        <f>SUM($F$2:F108) / (COUNT($G$2:G108) * $P$2 * $P$1 * $P$4)</f>
        <v>1.1514331860749418</v>
      </c>
      <c r="I108" s="10">
        <f t="shared" si="13"/>
        <v>0.85600000000000065</v>
      </c>
      <c r="J108" s="10">
        <f>SUM($F$2:F108) / ($P$1 * $P$2)</f>
        <v>0.98562680728015006</v>
      </c>
      <c r="K108" s="11">
        <f t="shared" si="16"/>
        <v>9.7283999999999988</v>
      </c>
      <c r="L108" s="11">
        <f>SUM($K$2:K108)</f>
        <v>7063.06088</v>
      </c>
      <c r="M108" s="11">
        <f t="shared" si="17"/>
        <v>6957.8084875161694</v>
      </c>
    </row>
    <row r="109" spans="1:13" x14ac:dyDescent="0.25">
      <c r="A109" s="1">
        <f>'Second Set Result'!A68</f>
        <v>3</v>
      </c>
      <c r="B109" s="1">
        <f>'Second Set Result'!B68</f>
        <v>2</v>
      </c>
      <c r="C109" s="1">
        <f>'Second Set Result'!C68</f>
        <v>4</v>
      </c>
      <c r="D109" s="10">
        <f>'Second Set Result'!E68</f>
        <v>1.5E-3</v>
      </c>
      <c r="E109" s="11">
        <f>'Second Set Result'!G68</f>
        <v>124.25</v>
      </c>
      <c r="F109" s="12">
        <f t="shared" si="14"/>
        <v>0.12</v>
      </c>
      <c r="G109" s="12">
        <f t="shared" si="15"/>
        <v>0.15946589556046942</v>
      </c>
      <c r="H109" s="12">
        <f>SUM($F$2:F109) / (COUNT($G$2:G109) * $P$2 * $P$1 * $P$4)</f>
        <v>1.1422483037553632</v>
      </c>
      <c r="I109" s="10">
        <f t="shared" si="13"/>
        <v>0.86400000000000066</v>
      </c>
      <c r="J109" s="10">
        <f>SUM($F$2:F109) / ($P$1 * $P$2)</f>
        <v>0.98690253444463394</v>
      </c>
      <c r="K109" s="11">
        <f t="shared" si="16"/>
        <v>14.91</v>
      </c>
      <c r="L109" s="11">
        <f>SUM($K$2:K109)</f>
        <v>7077.9708799999999</v>
      </c>
      <c r="M109" s="11">
        <f t="shared" si="17"/>
        <v>7022.8347350630502</v>
      </c>
    </row>
    <row r="110" spans="1:13" x14ac:dyDescent="0.25">
      <c r="A110" s="1">
        <f>'Second Set Result'!A48</f>
        <v>4</v>
      </c>
      <c r="B110" s="1">
        <f>'Second Set Result'!B48</f>
        <v>1</v>
      </c>
      <c r="C110" s="1">
        <f>'Second Set Result'!C48</f>
        <v>4</v>
      </c>
      <c r="D110" s="10">
        <f>'Second Set Result'!E48</f>
        <v>1.4000000000000002E-3</v>
      </c>
      <c r="E110" s="11">
        <f>'Second Set Result'!G48</f>
        <v>92.13</v>
      </c>
      <c r="F110" s="12">
        <f t="shared" si="14"/>
        <v>0.11200000000000002</v>
      </c>
      <c r="G110" s="12">
        <f t="shared" si="15"/>
        <v>0.14883483585643817</v>
      </c>
      <c r="H110" s="12">
        <f>SUM($F$2:F110) / (COUNT($G$2:G110) * $P$2 * $P$1 * $P$4)</f>
        <v>1.1331344187287677</v>
      </c>
      <c r="I110" s="10">
        <f t="shared" si="13"/>
        <v>0.87200000000000066</v>
      </c>
      <c r="J110" s="10">
        <f>SUM($F$2:F110) / ($P$1 * $P$2)</f>
        <v>0.98809321313148535</v>
      </c>
      <c r="K110" s="11">
        <f t="shared" si="16"/>
        <v>10.318560000000002</v>
      </c>
      <c r="L110" s="11">
        <f>SUM($K$2:K110)</f>
        <v>7088.2894399999996</v>
      </c>
      <c r="M110" s="11">
        <f t="shared" si="17"/>
        <v>7087.86098260993</v>
      </c>
    </row>
    <row r="111" spans="1:13" x14ac:dyDescent="0.25">
      <c r="A111" s="1">
        <f>'Second Set Result'!A32</f>
        <v>4</v>
      </c>
      <c r="B111" s="1">
        <f>'Second Set Result'!B32</f>
        <v>4</v>
      </c>
      <c r="C111" s="1">
        <f>'Second Set Result'!C32</f>
        <v>5</v>
      </c>
      <c r="D111" s="10">
        <f>'Second Set Result'!E32</f>
        <v>1.4000000000000002E-3</v>
      </c>
      <c r="E111" s="11">
        <f>'Second Set Result'!G32</f>
        <v>41.13</v>
      </c>
      <c r="F111" s="12">
        <f t="shared" si="14"/>
        <v>0.11200000000000002</v>
      </c>
      <c r="G111" s="12">
        <f t="shared" si="15"/>
        <v>0.14883483585643817</v>
      </c>
      <c r="H111" s="12">
        <f>SUM($F$2:F111) / (COUNT($G$2:G111) * $P$2 * $P$1 * $P$4)</f>
        <v>1.1241862407026553</v>
      </c>
      <c r="I111" s="10">
        <f t="shared" si="13"/>
        <v>0.88000000000000067</v>
      </c>
      <c r="J111" s="10">
        <f>SUM($F$2:F111) / ($P$1 * $P$2)</f>
        <v>0.98928389181833676</v>
      </c>
      <c r="K111" s="11">
        <f t="shared" si="16"/>
        <v>4.6065600000000009</v>
      </c>
      <c r="L111" s="11">
        <f>SUM($K$2:K111)</f>
        <v>7092.8959999999997</v>
      </c>
      <c r="M111" s="11">
        <f t="shared" si="17"/>
        <v>7152.887230156809</v>
      </c>
    </row>
    <row r="112" spans="1:13" x14ac:dyDescent="0.25">
      <c r="A112" s="1">
        <f>'Second Set Result'!A87</f>
        <v>2</v>
      </c>
      <c r="B112" s="1">
        <f>'Second Set Result'!B87</f>
        <v>3</v>
      </c>
      <c r="C112" s="1">
        <f>'Second Set Result'!C87</f>
        <v>5</v>
      </c>
      <c r="D112" s="10">
        <f>'Second Set Result'!E87</f>
        <v>1.4000000000000002E-3</v>
      </c>
      <c r="E112" s="11">
        <f>'Second Set Result'!G87</f>
        <v>54.93</v>
      </c>
      <c r="F112" s="12">
        <f t="shared" si="14"/>
        <v>0.11200000000000002</v>
      </c>
      <c r="G112" s="12">
        <f t="shared" si="15"/>
        <v>0.14883483585643817</v>
      </c>
      <c r="H112" s="12">
        <f>SUM($F$2:F112) / (COUNT($G$2:G112) * $P$2 * $P$1 * $P$4)</f>
        <v>1.1153992911094461</v>
      </c>
      <c r="I112" s="10">
        <f t="shared" si="13"/>
        <v>0.88800000000000068</v>
      </c>
      <c r="J112" s="10">
        <f>SUM($F$2:F112) / ($P$1 * $P$2)</f>
        <v>0.99047457050518828</v>
      </c>
      <c r="K112" s="11">
        <f t="shared" si="16"/>
        <v>6.1521600000000012</v>
      </c>
      <c r="L112" s="11">
        <f>SUM($K$2:K112)</f>
        <v>7099.0481599999994</v>
      </c>
      <c r="M112" s="11">
        <f t="shared" si="17"/>
        <v>7217.9134777036907</v>
      </c>
    </row>
    <row r="113" spans="1:13" x14ac:dyDescent="0.25">
      <c r="A113" s="1">
        <f>'Second Set Result'!A77</f>
        <v>2</v>
      </c>
      <c r="B113" s="1">
        <f>'Second Set Result'!B77</f>
        <v>5</v>
      </c>
      <c r="C113" s="1">
        <f>'Second Set Result'!C77</f>
        <v>5</v>
      </c>
      <c r="D113" s="10">
        <f>'Second Set Result'!E77</f>
        <v>1.4000000000000002E-3</v>
      </c>
      <c r="E113" s="11">
        <f>'Second Set Result'!G77</f>
        <v>82.38</v>
      </c>
      <c r="F113" s="12">
        <f t="shared" si="14"/>
        <v>0.11200000000000002</v>
      </c>
      <c r="G113" s="12">
        <f t="shared" si="15"/>
        <v>0.14883483585643817</v>
      </c>
      <c r="H113" s="12">
        <f>SUM($F$2:F113) / (COUNT($G$2:G113) * $P$2 * $P$1 * $P$4)</f>
        <v>1.1067692513304015</v>
      </c>
      <c r="I113" s="10">
        <f t="shared" si="13"/>
        <v>0.89600000000000068</v>
      </c>
      <c r="J113" s="10">
        <f>SUM($F$2:F113) / ($P$1 * $P$2)</f>
        <v>0.99166524919203969</v>
      </c>
      <c r="K113" s="11">
        <f t="shared" si="16"/>
        <v>9.226560000000001</v>
      </c>
      <c r="L113" s="11">
        <f>SUM($K$2:K113)</f>
        <v>7108.2747199999994</v>
      </c>
      <c r="M113" s="11">
        <f t="shared" si="17"/>
        <v>7282.9397252505696</v>
      </c>
    </row>
    <row r="114" spans="1:13" x14ac:dyDescent="0.25">
      <c r="A114" s="1">
        <f>'Second Set Result'!A114</f>
        <v>1</v>
      </c>
      <c r="B114" s="1">
        <f>'Second Set Result'!B114</f>
        <v>3</v>
      </c>
      <c r="C114" s="1">
        <f>'Second Set Result'!C114</f>
        <v>3</v>
      </c>
      <c r="D114" s="10">
        <f>'Second Set Result'!E114</f>
        <v>1.1999999999999999E-3</v>
      </c>
      <c r="E114" s="11">
        <f>'Second Set Result'!G114</f>
        <v>88.8</v>
      </c>
      <c r="F114" s="12">
        <f t="shared" si="14"/>
        <v>9.5999999999999988E-2</v>
      </c>
      <c r="G114" s="12">
        <f t="shared" si="15"/>
        <v>0.12757271644837553</v>
      </c>
      <c r="H114" s="12">
        <f>SUM($F$2:F114) / (COUNT($G$2:G114) * $P$2 * $P$1 * $P$4)</f>
        <v>1.0981037952694988</v>
      </c>
      <c r="I114" s="10">
        <f t="shared" si="13"/>
        <v>0.90400000000000069</v>
      </c>
      <c r="J114" s="10">
        <f>SUM($F$2:F114) / ($P$1 * $P$2)</f>
        <v>0.99268583092362672</v>
      </c>
      <c r="K114" s="11">
        <f t="shared" si="16"/>
        <v>8.524799999999999</v>
      </c>
      <c r="L114" s="11">
        <f>SUM($K$2:K114)</f>
        <v>7116.7995199999996</v>
      </c>
      <c r="M114" s="11">
        <f t="shared" si="17"/>
        <v>7347.9659727974495</v>
      </c>
    </row>
    <row r="115" spans="1:13" x14ac:dyDescent="0.25">
      <c r="A115" s="1">
        <f>'Second Set Result'!A30</f>
        <v>4</v>
      </c>
      <c r="B115" s="1">
        <f>'Second Set Result'!B30</f>
        <v>5</v>
      </c>
      <c r="C115" s="1">
        <f>'Second Set Result'!C30</f>
        <v>2</v>
      </c>
      <c r="D115" s="10">
        <f>'Second Set Result'!E30</f>
        <v>1.1999999999999999E-3</v>
      </c>
      <c r="E115" s="11">
        <f>'Second Set Result'!G30</f>
        <v>80.180000000000007</v>
      </c>
      <c r="F115" s="12">
        <f t="shared" si="14"/>
        <v>9.5999999999999988E-2</v>
      </c>
      <c r="G115" s="12">
        <f t="shared" si="15"/>
        <v>0.12757271644837553</v>
      </c>
      <c r="H115" s="12">
        <f>SUM($F$2:F115) / (COUNT($G$2:G115) * $P$2 * $P$1 * $P$4)</f>
        <v>1.0895903647535239</v>
      </c>
      <c r="I115" s="10">
        <f t="shared" si="13"/>
        <v>0.9120000000000007</v>
      </c>
      <c r="J115" s="10">
        <f>SUM($F$2:F115) / ($P$1 * $P$2)</f>
        <v>0.99370641265521376</v>
      </c>
      <c r="K115" s="11">
        <f t="shared" si="16"/>
        <v>7.6972800000000001</v>
      </c>
      <c r="L115" s="11">
        <f>SUM($K$2:K115)</f>
        <v>7124.4967999999999</v>
      </c>
      <c r="M115" s="11">
        <f t="shared" si="17"/>
        <v>7412.9922203443302</v>
      </c>
    </row>
    <row r="116" spans="1:13" x14ac:dyDescent="0.25">
      <c r="A116" s="1">
        <f>'Second Set Result'!A67</f>
        <v>3</v>
      </c>
      <c r="B116" s="1">
        <f>'Second Set Result'!B67</f>
        <v>2</v>
      </c>
      <c r="C116" s="1">
        <f>'Second Set Result'!C67</f>
        <v>5</v>
      </c>
      <c r="D116" s="10">
        <f>'Second Set Result'!E67</f>
        <v>1.1999999999999999E-3</v>
      </c>
      <c r="E116" s="11">
        <f>'Second Set Result'!G67</f>
        <v>67.19</v>
      </c>
      <c r="F116" s="12">
        <f t="shared" si="14"/>
        <v>9.5999999999999988E-2</v>
      </c>
      <c r="G116" s="12">
        <f t="shared" si="15"/>
        <v>0.12757271644837553</v>
      </c>
      <c r="H116" s="12">
        <f>SUM($F$2:F116) / (COUNT($G$2:G116) * $P$2 * $P$1 * $P$4)</f>
        <v>1.0812249938986966</v>
      </c>
      <c r="I116" s="10">
        <f t="shared" si="13"/>
        <v>0.92000000000000071</v>
      </c>
      <c r="J116" s="10">
        <f>SUM($F$2:F116) / ($P$1 * $P$2)</f>
        <v>0.99472699438680079</v>
      </c>
      <c r="K116" s="11">
        <f t="shared" si="16"/>
        <v>6.4502399999999991</v>
      </c>
      <c r="L116" s="11">
        <f>SUM($K$2:K116)</f>
        <v>7130.94704</v>
      </c>
      <c r="M116" s="11">
        <f t="shared" si="17"/>
        <v>7478.0184678912101</v>
      </c>
    </row>
    <row r="117" spans="1:13" x14ac:dyDescent="0.25">
      <c r="A117" s="1">
        <f>'Second Set Result'!A105</f>
        <v>1</v>
      </c>
      <c r="B117" s="1">
        <f>'Second Set Result'!B105</f>
        <v>5</v>
      </c>
      <c r="C117" s="1">
        <f>'Second Set Result'!C105</f>
        <v>2</v>
      </c>
      <c r="D117" s="10">
        <f>'Second Set Result'!E105</f>
        <v>1.1000000000000001E-3</v>
      </c>
      <c r="E117" s="11">
        <f>'Second Set Result'!G105</f>
        <v>68.42</v>
      </c>
      <c r="F117" s="12">
        <f t="shared" si="14"/>
        <v>8.7999999999999995E-2</v>
      </c>
      <c r="G117" s="12">
        <f t="shared" si="15"/>
        <v>0.11694165674434424</v>
      </c>
      <c r="H117" s="12">
        <f>SUM($F$2:F117) / (COUNT($G$2:G117) * $P$2 * $P$1 * $P$4)</f>
        <v>1.0729122065094348</v>
      </c>
      <c r="I117" s="10">
        <f t="shared" si="13"/>
        <v>0.92800000000000071</v>
      </c>
      <c r="J117" s="10">
        <f>SUM($F$2:F117) / ($P$1 * $P$2)</f>
        <v>0.99566252764075547</v>
      </c>
      <c r="K117" s="11">
        <f t="shared" si="16"/>
        <v>6.0209599999999996</v>
      </c>
      <c r="L117" s="11">
        <f>SUM($K$2:K117)</f>
        <v>7136.9679999999998</v>
      </c>
      <c r="M117" s="11">
        <f t="shared" si="17"/>
        <v>7543.04471543809</v>
      </c>
    </row>
    <row r="118" spans="1:13" x14ac:dyDescent="0.25">
      <c r="A118" s="1">
        <f>'Second Set Result'!A113</f>
        <v>1</v>
      </c>
      <c r="B118" s="1">
        <f>'Second Set Result'!B113</f>
        <v>3</v>
      </c>
      <c r="C118" s="1">
        <f>'Second Set Result'!C113</f>
        <v>4</v>
      </c>
      <c r="D118" s="10">
        <f>'Second Set Result'!E113</f>
        <v>1E-3</v>
      </c>
      <c r="E118" s="11">
        <f>'Second Set Result'!G113</f>
        <v>57.95</v>
      </c>
      <c r="F118" s="12">
        <f t="shared" si="14"/>
        <v>0.08</v>
      </c>
      <c r="G118" s="12">
        <f t="shared" si="15"/>
        <v>0.10631059704031295</v>
      </c>
      <c r="H118" s="12">
        <f>SUM($F$2:F118) / (COUNT($G$2:G118) * $P$2 * $P$1 * $P$4)</f>
        <v>1.06465065429175</v>
      </c>
      <c r="I118" s="10">
        <f t="shared" si="13"/>
        <v>0.93600000000000072</v>
      </c>
      <c r="J118" s="10">
        <f>SUM($F$2:F118) / ($P$1 * $P$2)</f>
        <v>0.99651301241707801</v>
      </c>
      <c r="K118" s="11">
        <f t="shared" si="16"/>
        <v>4.6360000000000001</v>
      </c>
      <c r="L118" s="11">
        <f>SUM($K$2:K118)</f>
        <v>7141.6040000000003</v>
      </c>
      <c r="M118" s="11">
        <f t="shared" si="17"/>
        <v>7608.0709629849698</v>
      </c>
    </row>
    <row r="119" spans="1:13" x14ac:dyDescent="0.25">
      <c r="A119" s="1">
        <f>'Second Set Result'!A107</f>
        <v>1</v>
      </c>
      <c r="B119" s="1">
        <f>'Second Set Result'!B107</f>
        <v>4</v>
      </c>
      <c r="C119" s="1">
        <f>'Second Set Result'!C107</f>
        <v>5</v>
      </c>
      <c r="D119" s="10">
        <f>'Second Set Result'!E107</f>
        <v>1E-3</v>
      </c>
      <c r="E119" s="11">
        <f>'Second Set Result'!G107</f>
        <v>179.35</v>
      </c>
      <c r="F119" s="12">
        <f t="shared" si="14"/>
        <v>0.08</v>
      </c>
      <c r="G119" s="12">
        <f t="shared" si="15"/>
        <v>0.10631059704031295</v>
      </c>
      <c r="H119" s="12">
        <f>SUM($F$2:F119) / (COUNT($G$2:G119) * $P$2 * $P$1 * $P$4)</f>
        <v>1.0565291283828395</v>
      </c>
      <c r="I119" s="10">
        <f t="shared" si="13"/>
        <v>0.94400000000000073</v>
      </c>
      <c r="J119" s="10">
        <f>SUM($F$2:F119) / ($P$1 * $P$2)</f>
        <v>0.99736349719340045</v>
      </c>
      <c r="K119" s="11">
        <f t="shared" si="16"/>
        <v>14.347999999999999</v>
      </c>
      <c r="L119" s="11">
        <f>SUM($K$2:K119)</f>
        <v>7155.9520000000002</v>
      </c>
      <c r="M119" s="11">
        <f t="shared" si="17"/>
        <v>7673.0972105318506</v>
      </c>
    </row>
    <row r="120" spans="1:13" x14ac:dyDescent="0.25">
      <c r="A120" s="1">
        <f>'Second Set Result'!A78</f>
        <v>2</v>
      </c>
      <c r="B120" s="1">
        <f>'Second Set Result'!B78</f>
        <v>5</v>
      </c>
      <c r="C120" s="1">
        <f>'Second Set Result'!C78</f>
        <v>4</v>
      </c>
      <c r="D120" s="10">
        <f>'Second Set Result'!E78</f>
        <v>8.9999999999999998E-4</v>
      </c>
      <c r="E120" s="11">
        <f>'Second Set Result'!G78</f>
        <v>59.84</v>
      </c>
      <c r="F120" s="12">
        <f t="shared" si="14"/>
        <v>7.2000000000000008E-2</v>
      </c>
      <c r="G120" s="12">
        <f t="shared" si="15"/>
        <v>9.5679537336281664E-2</v>
      </c>
      <c r="H120" s="12">
        <f>SUM($F$2:F120) / (COUNT($G$2:G120) * $P$2 * $P$1 * $P$4)</f>
        <v>1.0484547620715239</v>
      </c>
      <c r="I120" s="10">
        <f t="shared" si="13"/>
        <v>0.95200000000000073</v>
      </c>
      <c r="J120" s="10">
        <f>SUM($F$2:F120) / ($P$1 * $P$2)</f>
        <v>0.99812893349209075</v>
      </c>
      <c r="K120" s="11">
        <f t="shared" si="16"/>
        <v>4.3084800000000003</v>
      </c>
      <c r="L120" s="11">
        <f>SUM($K$2:K120)</f>
        <v>7160.2604799999999</v>
      </c>
      <c r="M120" s="11">
        <f t="shared" si="17"/>
        <v>7738.1234580787295</v>
      </c>
    </row>
    <row r="121" spans="1:13" x14ac:dyDescent="0.25">
      <c r="A121" s="1">
        <f>'Second Set Result'!A110</f>
        <v>1</v>
      </c>
      <c r="B121" s="1">
        <f>'Second Set Result'!B110</f>
        <v>4</v>
      </c>
      <c r="C121" s="1">
        <f>'Second Set Result'!C110</f>
        <v>2</v>
      </c>
      <c r="D121" s="10">
        <f>'Second Set Result'!E110</f>
        <v>8.9999999999999998E-4</v>
      </c>
      <c r="E121" s="11">
        <f>'Second Set Result'!G110</f>
        <v>73.86</v>
      </c>
      <c r="F121" s="12">
        <f t="shared" si="14"/>
        <v>7.2000000000000008E-2</v>
      </c>
      <c r="G121" s="12">
        <f t="shared" si="15"/>
        <v>9.5679537336281664E-2</v>
      </c>
      <c r="H121" s="12">
        <f>SUM($F$2:F121) / (COUNT($G$2:G121) * $P$2 * $P$1 * $P$4)</f>
        <v>1.0405149685320636</v>
      </c>
      <c r="I121" s="10">
        <f t="shared" si="13"/>
        <v>0.96000000000000074</v>
      </c>
      <c r="J121" s="10">
        <f>SUM($F$2:F121) / ($P$1 * $P$2)</f>
        <v>0.99889436979078106</v>
      </c>
      <c r="K121" s="11">
        <f t="shared" si="16"/>
        <v>5.3179200000000009</v>
      </c>
      <c r="L121" s="11">
        <f>SUM($K$2:K121)</f>
        <v>7165.5784000000003</v>
      </c>
      <c r="M121" s="11">
        <f t="shared" si="17"/>
        <v>7803.1497056256094</v>
      </c>
    </row>
    <row r="122" spans="1:13" x14ac:dyDescent="0.25">
      <c r="A122" s="1">
        <f>'Second Set Result'!A37</f>
        <v>4</v>
      </c>
      <c r="B122" s="1">
        <f>'Second Set Result'!B37</f>
        <v>3</v>
      </c>
      <c r="C122" s="1">
        <f>'Second Set Result'!C37</f>
        <v>5</v>
      </c>
      <c r="D122" s="10">
        <f>'Second Set Result'!E37</f>
        <v>4.0000000000000002E-4</v>
      </c>
      <c r="E122" s="11">
        <f>'Second Set Result'!G37</f>
        <v>214.75</v>
      </c>
      <c r="F122" s="12">
        <f t="shared" si="14"/>
        <v>3.2000000000000001E-2</v>
      </c>
      <c r="G122" s="12">
        <f t="shared" si="15"/>
        <v>4.252423881612518E-2</v>
      </c>
      <c r="H122" s="12">
        <f>SUM($F$2:F122) / (COUNT($G$2:G122) * $P$2 * $P$1 * $P$4)</f>
        <v>1.0322671112616839</v>
      </c>
      <c r="I122" s="10">
        <f t="shared" si="13"/>
        <v>0.96800000000000075</v>
      </c>
      <c r="J122" s="10">
        <f>SUM($F$2:F122) / ($P$1 * $P$2)</f>
        <v>0.99923456370131003</v>
      </c>
      <c r="K122" s="11">
        <f t="shared" si="16"/>
        <v>6.8719999999999999</v>
      </c>
      <c r="L122" s="11">
        <f>SUM($K$2:K122)</f>
        <v>7172.4504000000006</v>
      </c>
      <c r="M122" s="11">
        <f t="shared" si="17"/>
        <v>7868.1759531724902</v>
      </c>
    </row>
    <row r="123" spans="1:13" x14ac:dyDescent="0.25">
      <c r="A123" s="1">
        <f>'Second Set Result'!A82</f>
        <v>2</v>
      </c>
      <c r="B123" s="1">
        <f>'Second Set Result'!B82</f>
        <v>4</v>
      </c>
      <c r="C123" s="1">
        <f>'Second Set Result'!C82</f>
        <v>5</v>
      </c>
      <c r="D123" s="10">
        <f>'Second Set Result'!E82</f>
        <v>4.0000000000000002E-4</v>
      </c>
      <c r="E123" s="11">
        <f>'Second Set Result'!G82</f>
        <v>30.95</v>
      </c>
      <c r="F123" s="12">
        <f t="shared" si="14"/>
        <v>3.2000000000000001E-2</v>
      </c>
      <c r="G123" s="12">
        <f t="shared" si="15"/>
        <v>4.252423881612518E-2</v>
      </c>
      <c r="H123" s="12">
        <f>SUM($F$2:F123) / (COUNT($G$2:G123) * $P$2 * $P$1 * $P$4)</f>
        <v>1.0241544647662284</v>
      </c>
      <c r="I123" s="10">
        <f t="shared" si="13"/>
        <v>0.97600000000000076</v>
      </c>
      <c r="J123" s="10">
        <f>SUM($F$2:F123) / ($P$1 * $P$2)</f>
        <v>0.999574757611839</v>
      </c>
      <c r="K123" s="11">
        <f t="shared" si="16"/>
        <v>0.99039999999999995</v>
      </c>
      <c r="L123" s="11">
        <f>SUM($K$2:K123)</f>
        <v>7173.4408000000003</v>
      </c>
      <c r="M123" s="11">
        <f t="shared" si="17"/>
        <v>7933.20220071937</v>
      </c>
    </row>
    <row r="124" spans="1:13" x14ac:dyDescent="0.25">
      <c r="A124" s="1">
        <f>'Second Set Result'!A117</f>
        <v>1</v>
      </c>
      <c r="B124" s="1">
        <f>'Second Set Result'!B117</f>
        <v>2</v>
      </c>
      <c r="C124" s="1">
        <f>'Second Set Result'!C117</f>
        <v>5</v>
      </c>
      <c r="D124" s="10">
        <f>'Second Set Result'!E117</f>
        <v>2.9999999999999997E-4</v>
      </c>
      <c r="E124" s="11">
        <f>'Second Set Result'!G117</f>
        <v>70.95</v>
      </c>
      <c r="F124" s="12">
        <f t="shared" si="14"/>
        <v>2.3999999999999997E-2</v>
      </c>
      <c r="G124" s="12">
        <f t="shared" si="15"/>
        <v>3.1893179112093883E-2</v>
      </c>
      <c r="H124" s="12">
        <f>SUM($F$2:F124) / (COUNT($G$2:G124) * $P$2 * $P$1 * $P$4)</f>
        <v>1.016087299842211</v>
      </c>
      <c r="I124" s="10">
        <f t="shared" si="13"/>
        <v>0.98400000000000076</v>
      </c>
      <c r="J124" s="10">
        <f>SUM($F$2:F124) / ($P$1 * $P$2)</f>
        <v>0.99982990304473573</v>
      </c>
      <c r="K124" s="11">
        <f t="shared" si="16"/>
        <v>1.7027999999999999</v>
      </c>
      <c r="L124" s="11">
        <f>SUM($K$2:K124)</f>
        <v>7175.1436000000003</v>
      </c>
      <c r="M124" s="11">
        <f t="shared" si="17"/>
        <v>7998.2284482662499</v>
      </c>
    </row>
    <row r="125" spans="1:13" x14ac:dyDescent="0.25">
      <c r="A125" s="1">
        <f>'Second Set Result'!A98</f>
        <v>2</v>
      </c>
      <c r="B125" s="1">
        <f>'Second Set Result'!B98</f>
        <v>1</v>
      </c>
      <c r="C125" s="1">
        <f>'Second Set Result'!C98</f>
        <v>4</v>
      </c>
      <c r="D125" s="10">
        <f>'Second Set Result'!E98</f>
        <v>2.0000000000000001E-4</v>
      </c>
      <c r="E125" s="11">
        <f>'Second Set Result'!G98</f>
        <v>47.95</v>
      </c>
      <c r="F125" s="12">
        <f t="shared" si="14"/>
        <v>1.6E-2</v>
      </c>
      <c r="G125" s="12">
        <f t="shared" si="15"/>
        <v>2.126211940806259E-2</v>
      </c>
      <c r="H125" s="12">
        <f>SUM($F$2:F125) / (COUNT($G$2:G125) * $P$2 * $P$1 * $P$4)</f>
        <v>1.0080645161290325</v>
      </c>
      <c r="I125" s="10">
        <f t="shared" si="13"/>
        <v>0.99200000000000077</v>
      </c>
      <c r="J125" s="10">
        <f>SUM($F$2:F125) / ($P$1 * $P$2)</f>
        <v>1.0000000000000002</v>
      </c>
      <c r="K125" s="11">
        <f t="shared" si="16"/>
        <v>0.7672000000000001</v>
      </c>
      <c r="L125" s="11">
        <f>SUM($K$2:K125)</f>
        <v>7175.9108000000006</v>
      </c>
      <c r="M125" s="11">
        <f t="shared" si="17"/>
        <v>8063.2546958131306</v>
      </c>
    </row>
    <row r="126" spans="1:13" x14ac:dyDescent="0.25">
      <c r="A126" s="1">
        <f>'Second Set Result'!A102</f>
        <v>1</v>
      </c>
      <c r="B126" s="1">
        <f>'Second Set Result'!B102</f>
        <v>5</v>
      </c>
      <c r="C126" s="1">
        <f>'Second Set Result'!C102</f>
        <v>5</v>
      </c>
      <c r="D126" s="10">
        <f>'Second Set Result'!E102</f>
        <v>0</v>
      </c>
      <c r="E126" s="11">
        <f>'Second Set Result'!G102</f>
        <v>0</v>
      </c>
      <c r="F126" s="12">
        <f t="shared" si="14"/>
        <v>0</v>
      </c>
      <c r="G126" s="12">
        <f t="shared" si="15"/>
        <v>0</v>
      </c>
      <c r="H126" s="12">
        <f>SUM($F$2:F126) / (COUNT($G$2:G126) * $P$2 * $P$1 * $P$4)</f>
        <v>1.0000000000000002</v>
      </c>
      <c r="I126" s="10">
        <f t="shared" si="13"/>
        <v>1.0000000000000007</v>
      </c>
      <c r="J126" s="10">
        <f>SUM($F$2:F126) / ($P$1 * $P$2)</f>
        <v>1.0000000000000002</v>
      </c>
      <c r="K126" s="11">
        <f t="shared" si="16"/>
        <v>0</v>
      </c>
      <c r="L126" s="11">
        <f>SUM($K$2:K126)</f>
        <v>7175.9108000000006</v>
      </c>
      <c r="M126" s="11">
        <f t="shared" si="17"/>
        <v>8128.2809433600105</v>
      </c>
    </row>
  </sheetData>
  <sortState ref="A2:M126">
    <sortCondition descending="1"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Set Results</vt:lpstr>
      <vt:lpstr>Second Set Result</vt:lpstr>
      <vt:lpstr>Catalog Analysis (Second Set)</vt:lpstr>
      <vt:lpstr>Email Analysis (Second Set)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Siow Meng Low</dc:creator>
  <cp:lastModifiedBy>Siow Meng Low</cp:lastModifiedBy>
  <dcterms:created xsi:type="dcterms:W3CDTF">2017-05-10T19:40:07Z</dcterms:created>
  <dcterms:modified xsi:type="dcterms:W3CDTF">2017-05-12T14:34:59Z</dcterms:modified>
</cp:coreProperties>
</file>