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2315" activeTab="3"/>
  </bookViews>
  <sheets>
    <sheet name="First Set Results" sheetId="4" r:id="rId1"/>
    <sheet name="Second Set Result" sheetId="1" r:id="rId2"/>
    <sheet name="Catalog Analysis (Second Set)" sheetId="2" r:id="rId3"/>
    <sheet name="Email Analysis (Second Set)" sheetId="3" r:id="rId4"/>
  </sheets>
  <calcPr calcId="145621"/>
</workbook>
</file>

<file path=xl/calcChain.xml><?xml version="1.0" encoding="utf-8"?>
<calcChain xmlns="http://schemas.openxmlformats.org/spreadsheetml/2006/main">
  <c r="K126" i="3" l="1"/>
  <c r="G126" i="3"/>
  <c r="F126" i="3"/>
  <c r="K125" i="3"/>
  <c r="G125" i="3"/>
  <c r="F125" i="3"/>
  <c r="K124" i="3"/>
  <c r="G124" i="3"/>
  <c r="F124" i="3"/>
  <c r="K123" i="3"/>
  <c r="G123" i="3"/>
  <c r="F123" i="3"/>
  <c r="K122" i="3"/>
  <c r="G122" i="3"/>
  <c r="F122" i="3"/>
  <c r="K121" i="3"/>
  <c r="G121" i="3"/>
  <c r="F121" i="3"/>
  <c r="K120" i="3"/>
  <c r="G120" i="3"/>
  <c r="F120" i="3"/>
  <c r="K119" i="3"/>
  <c r="G119" i="3"/>
  <c r="F119" i="3"/>
  <c r="K118" i="3"/>
  <c r="G118" i="3"/>
  <c r="F118" i="3"/>
  <c r="K117" i="3"/>
  <c r="G117" i="3"/>
  <c r="F117" i="3"/>
  <c r="K116" i="3"/>
  <c r="G116" i="3"/>
  <c r="F116" i="3"/>
  <c r="K115" i="3"/>
  <c r="G115" i="3"/>
  <c r="F115" i="3"/>
  <c r="K114" i="3"/>
  <c r="G114" i="3"/>
  <c r="F114" i="3"/>
  <c r="K113" i="3"/>
  <c r="G113" i="3"/>
  <c r="F113" i="3"/>
  <c r="K112" i="3"/>
  <c r="G112" i="3"/>
  <c r="F112" i="3"/>
  <c r="K111" i="3"/>
  <c r="G111" i="3"/>
  <c r="F111" i="3"/>
  <c r="K110" i="3"/>
  <c r="G110" i="3"/>
  <c r="F110" i="3"/>
  <c r="K109" i="3"/>
  <c r="G109" i="3"/>
  <c r="F109" i="3"/>
  <c r="K108" i="3"/>
  <c r="G108" i="3"/>
  <c r="F108" i="3"/>
  <c r="K107" i="3"/>
  <c r="G107" i="3"/>
  <c r="F107" i="3"/>
  <c r="K106" i="3"/>
  <c r="G106" i="3"/>
  <c r="F106" i="3"/>
  <c r="K105" i="3"/>
  <c r="G105" i="3"/>
  <c r="F105" i="3"/>
  <c r="K104" i="3"/>
  <c r="G104" i="3"/>
  <c r="F104" i="3"/>
  <c r="K103" i="3"/>
  <c r="G103" i="3"/>
  <c r="F103" i="3"/>
  <c r="K102" i="3"/>
  <c r="G102" i="3"/>
  <c r="F102" i="3"/>
  <c r="K101" i="3"/>
  <c r="G101" i="3"/>
  <c r="F101" i="3"/>
  <c r="K100" i="3"/>
  <c r="G100" i="3"/>
  <c r="F100" i="3"/>
  <c r="K99" i="3"/>
  <c r="G99" i="3"/>
  <c r="F99" i="3"/>
  <c r="K98" i="3"/>
  <c r="G98" i="3"/>
  <c r="F98" i="3"/>
  <c r="K97" i="3"/>
  <c r="G97" i="3"/>
  <c r="F97" i="3"/>
  <c r="K96" i="3"/>
  <c r="G96" i="3"/>
  <c r="F96" i="3"/>
  <c r="K95" i="3"/>
  <c r="G95" i="3"/>
  <c r="F95" i="3"/>
  <c r="K94" i="3"/>
  <c r="G94" i="3"/>
  <c r="F94" i="3"/>
  <c r="K93" i="3"/>
  <c r="G93" i="3"/>
  <c r="F93" i="3"/>
  <c r="K92" i="3"/>
  <c r="G92" i="3"/>
  <c r="F92" i="3"/>
  <c r="K91" i="3"/>
  <c r="G91" i="3"/>
  <c r="F91" i="3"/>
  <c r="K90" i="3"/>
  <c r="G90" i="3"/>
  <c r="F90" i="3"/>
  <c r="K89" i="3"/>
  <c r="G89" i="3"/>
  <c r="F89" i="3"/>
  <c r="K88" i="3"/>
  <c r="G88" i="3"/>
  <c r="F88" i="3"/>
  <c r="K87" i="3"/>
  <c r="G87" i="3"/>
  <c r="F87" i="3"/>
  <c r="G86" i="3"/>
  <c r="F86" i="3"/>
  <c r="K86" i="3" s="1"/>
  <c r="G85" i="3"/>
  <c r="F85" i="3"/>
  <c r="K85" i="3" s="1"/>
  <c r="G84" i="3"/>
  <c r="F84" i="3"/>
  <c r="K84" i="3" s="1"/>
  <c r="G83" i="3"/>
  <c r="F83" i="3"/>
  <c r="K83" i="3" s="1"/>
  <c r="G82" i="3"/>
  <c r="F82" i="3"/>
  <c r="K82" i="3" s="1"/>
  <c r="G81" i="3"/>
  <c r="F81" i="3"/>
  <c r="K81" i="3" s="1"/>
  <c r="G80" i="3"/>
  <c r="F80" i="3"/>
  <c r="K80" i="3" s="1"/>
  <c r="G79" i="3"/>
  <c r="F79" i="3"/>
  <c r="K79" i="3" s="1"/>
  <c r="G78" i="3"/>
  <c r="F78" i="3"/>
  <c r="K78" i="3" s="1"/>
  <c r="K77" i="3"/>
  <c r="G77" i="3"/>
  <c r="F77" i="3"/>
  <c r="F76" i="3"/>
  <c r="K76" i="3" s="1"/>
  <c r="F75" i="3"/>
  <c r="K75" i="3" s="1"/>
  <c r="G74" i="3"/>
  <c r="F74" i="3"/>
  <c r="K74" i="3" s="1"/>
  <c r="G73" i="3"/>
  <c r="F73" i="3"/>
  <c r="K73" i="3" s="1"/>
  <c r="F72" i="3"/>
  <c r="K72" i="3" s="1"/>
  <c r="F71" i="3"/>
  <c r="G71" i="3" s="1"/>
  <c r="G70" i="3"/>
  <c r="F70" i="3"/>
  <c r="K70" i="3" s="1"/>
  <c r="K69" i="3"/>
  <c r="G69" i="3"/>
  <c r="F69" i="3"/>
  <c r="F68" i="3"/>
  <c r="K68" i="3" s="1"/>
  <c r="F67" i="3"/>
  <c r="K67" i="3" s="1"/>
  <c r="K66" i="3"/>
  <c r="G66" i="3"/>
  <c r="F66" i="3"/>
  <c r="F65" i="3"/>
  <c r="G65" i="3" s="1"/>
  <c r="G64" i="3"/>
  <c r="F64" i="3"/>
  <c r="K64" i="3" s="1"/>
  <c r="F63" i="3"/>
  <c r="K63" i="3" s="1"/>
  <c r="K62" i="3"/>
  <c r="G62" i="3"/>
  <c r="F62" i="3"/>
  <c r="F61" i="3"/>
  <c r="G61" i="3" s="1"/>
  <c r="G60" i="3"/>
  <c r="F60" i="3"/>
  <c r="K60" i="3" s="1"/>
  <c r="F59" i="3"/>
  <c r="K59" i="3" s="1"/>
  <c r="K58" i="3"/>
  <c r="G58" i="3"/>
  <c r="F58" i="3"/>
  <c r="F57" i="3"/>
  <c r="G57" i="3" s="1"/>
  <c r="G56" i="3"/>
  <c r="F56" i="3"/>
  <c r="K56" i="3" s="1"/>
  <c r="F55" i="3"/>
  <c r="K55" i="3" s="1"/>
  <c r="K54" i="3"/>
  <c r="G54" i="3"/>
  <c r="F54" i="3"/>
  <c r="F53" i="3"/>
  <c r="G53" i="3" s="1"/>
  <c r="G52" i="3"/>
  <c r="F52" i="3"/>
  <c r="K52" i="3" s="1"/>
  <c r="F51" i="3"/>
  <c r="K51" i="3" s="1"/>
  <c r="K50" i="3"/>
  <c r="G50" i="3"/>
  <c r="F50" i="3"/>
  <c r="F49" i="3"/>
  <c r="G49" i="3" s="1"/>
  <c r="G48" i="3"/>
  <c r="F48" i="3"/>
  <c r="K48" i="3" s="1"/>
  <c r="F47" i="3"/>
  <c r="K47" i="3" s="1"/>
  <c r="K46" i="3"/>
  <c r="G46" i="3"/>
  <c r="F46" i="3"/>
  <c r="F45" i="3"/>
  <c r="G45" i="3" s="1"/>
  <c r="G44" i="3"/>
  <c r="F44" i="3"/>
  <c r="K44" i="3" s="1"/>
  <c r="F43" i="3"/>
  <c r="K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M2" i="3"/>
  <c r="I2" i="3"/>
  <c r="I3" i="3" s="1"/>
  <c r="F2" i="3"/>
  <c r="J76" i="3" s="1"/>
  <c r="A51" i="3"/>
  <c r="B51" i="3"/>
  <c r="C51" i="3"/>
  <c r="D51" i="3"/>
  <c r="E51" i="3"/>
  <c r="A63" i="3"/>
  <c r="B63" i="3"/>
  <c r="C63" i="3"/>
  <c r="D63" i="3"/>
  <c r="E63" i="3"/>
  <c r="A99" i="3"/>
  <c r="B99" i="3"/>
  <c r="C99" i="3"/>
  <c r="D99" i="3"/>
  <c r="E99" i="3"/>
  <c r="A27" i="3"/>
  <c r="B27" i="3"/>
  <c r="C27" i="3"/>
  <c r="D27" i="3"/>
  <c r="E27" i="3"/>
  <c r="A84" i="3"/>
  <c r="B84" i="3"/>
  <c r="C84" i="3"/>
  <c r="D84" i="3"/>
  <c r="E84" i="3"/>
  <c r="A69" i="3"/>
  <c r="B69" i="3"/>
  <c r="C69" i="3"/>
  <c r="D69" i="3"/>
  <c r="E69" i="3"/>
  <c r="A45" i="3"/>
  <c r="B45" i="3"/>
  <c r="C45" i="3"/>
  <c r="D45" i="3"/>
  <c r="E45" i="3"/>
  <c r="A40" i="3"/>
  <c r="B40" i="3"/>
  <c r="C40" i="3"/>
  <c r="D40" i="3"/>
  <c r="E40" i="3"/>
  <c r="A54" i="3"/>
  <c r="B54" i="3"/>
  <c r="C54" i="3"/>
  <c r="D54" i="3"/>
  <c r="E54" i="3"/>
  <c r="A83" i="3"/>
  <c r="B83" i="3"/>
  <c r="C83" i="3"/>
  <c r="D83" i="3"/>
  <c r="E83" i="3"/>
  <c r="A112" i="3"/>
  <c r="B112" i="3"/>
  <c r="C112" i="3"/>
  <c r="D112" i="3"/>
  <c r="E112" i="3"/>
  <c r="A71" i="3"/>
  <c r="B71" i="3"/>
  <c r="C71" i="3"/>
  <c r="D71" i="3"/>
  <c r="E71" i="3"/>
  <c r="A43" i="3"/>
  <c r="B43" i="3"/>
  <c r="C43" i="3"/>
  <c r="D43" i="3"/>
  <c r="E43" i="3"/>
  <c r="A124" i="3"/>
  <c r="B124" i="3"/>
  <c r="C124" i="3"/>
  <c r="D124" i="3"/>
  <c r="E124" i="3"/>
  <c r="A44" i="3"/>
  <c r="B44" i="3"/>
  <c r="C44" i="3"/>
  <c r="D44" i="3"/>
  <c r="E44" i="3"/>
  <c r="A56" i="3"/>
  <c r="B56" i="3"/>
  <c r="C56" i="3"/>
  <c r="D56" i="3"/>
  <c r="E56" i="3"/>
  <c r="A65" i="3"/>
  <c r="B65" i="3"/>
  <c r="C65" i="3"/>
  <c r="D65" i="3"/>
  <c r="E65" i="3"/>
  <c r="A58" i="3"/>
  <c r="B58" i="3"/>
  <c r="C58" i="3"/>
  <c r="D58" i="3"/>
  <c r="E58" i="3"/>
  <c r="A21" i="3"/>
  <c r="B21" i="3"/>
  <c r="C21" i="3"/>
  <c r="D21" i="3"/>
  <c r="E21" i="3"/>
  <c r="A41" i="3"/>
  <c r="B41" i="3"/>
  <c r="C41" i="3"/>
  <c r="D41" i="3"/>
  <c r="E41" i="3"/>
  <c r="A77" i="3"/>
  <c r="B77" i="3"/>
  <c r="C77" i="3"/>
  <c r="D77" i="3"/>
  <c r="E77" i="3"/>
  <c r="A46" i="3"/>
  <c r="B46" i="3"/>
  <c r="C46" i="3"/>
  <c r="D46" i="3"/>
  <c r="E46" i="3"/>
  <c r="A29" i="3"/>
  <c r="B29" i="3"/>
  <c r="C29" i="3"/>
  <c r="D29" i="3"/>
  <c r="E29" i="3"/>
  <c r="A90" i="3"/>
  <c r="B90" i="3"/>
  <c r="C90" i="3"/>
  <c r="D90" i="3"/>
  <c r="E90" i="3"/>
  <c r="A57" i="3"/>
  <c r="B57" i="3"/>
  <c r="C57" i="3"/>
  <c r="D57" i="3"/>
  <c r="E57" i="3"/>
  <c r="A23" i="3"/>
  <c r="B23" i="3"/>
  <c r="C23" i="3"/>
  <c r="D23" i="3"/>
  <c r="E23" i="3"/>
  <c r="A19" i="3"/>
  <c r="B19" i="3"/>
  <c r="C19" i="3"/>
  <c r="D19" i="3"/>
  <c r="E19" i="3"/>
  <c r="A66" i="3"/>
  <c r="B66" i="3"/>
  <c r="C66" i="3"/>
  <c r="D66" i="3"/>
  <c r="E66" i="3"/>
  <c r="A125" i="3"/>
  <c r="B125" i="3"/>
  <c r="C125" i="3"/>
  <c r="D125" i="3"/>
  <c r="E125" i="3"/>
  <c r="A78" i="3"/>
  <c r="B78" i="3"/>
  <c r="C78" i="3"/>
  <c r="D78" i="3"/>
  <c r="E78" i="3"/>
  <c r="A25" i="3"/>
  <c r="B25" i="3"/>
  <c r="C25" i="3"/>
  <c r="D25" i="3"/>
  <c r="E25" i="3"/>
  <c r="A61" i="3"/>
  <c r="B61" i="3"/>
  <c r="C61" i="3"/>
  <c r="D61" i="3"/>
  <c r="E61" i="3"/>
  <c r="A75" i="3"/>
  <c r="B75" i="3"/>
  <c r="C75" i="3"/>
  <c r="D75" i="3"/>
  <c r="E75" i="3"/>
  <c r="A55" i="3"/>
  <c r="B55" i="3"/>
  <c r="C55" i="3"/>
  <c r="D55" i="3"/>
  <c r="E55" i="3"/>
  <c r="A87" i="3"/>
  <c r="B87" i="3"/>
  <c r="C87" i="3"/>
  <c r="D87" i="3"/>
  <c r="E87" i="3"/>
  <c r="A104" i="3"/>
  <c r="B104" i="3"/>
  <c r="C104" i="3"/>
  <c r="D104" i="3"/>
  <c r="E104" i="3"/>
  <c r="A94" i="3"/>
  <c r="B94" i="3"/>
  <c r="C94" i="3"/>
  <c r="D94" i="3"/>
  <c r="E94" i="3"/>
  <c r="A117" i="3"/>
  <c r="B117" i="3"/>
  <c r="C117" i="3"/>
  <c r="D117" i="3"/>
  <c r="E117" i="3"/>
  <c r="A20" i="3"/>
  <c r="B20" i="3"/>
  <c r="C20" i="3"/>
  <c r="D20" i="3"/>
  <c r="E20" i="3"/>
  <c r="A50" i="3"/>
  <c r="B50" i="3"/>
  <c r="C50" i="3"/>
  <c r="D50" i="3"/>
  <c r="E50" i="3"/>
  <c r="A59" i="3"/>
  <c r="B59" i="3"/>
  <c r="C59" i="3"/>
  <c r="D59" i="3"/>
  <c r="E59" i="3"/>
  <c r="A24" i="3"/>
  <c r="B24" i="3"/>
  <c r="C24" i="3"/>
  <c r="D24" i="3"/>
  <c r="E24" i="3"/>
  <c r="A72" i="3"/>
  <c r="B72" i="3"/>
  <c r="C72" i="3"/>
  <c r="D72" i="3"/>
  <c r="E72" i="3"/>
  <c r="A49" i="3"/>
  <c r="B49" i="3"/>
  <c r="C49" i="3"/>
  <c r="D49" i="3"/>
  <c r="E49" i="3"/>
  <c r="A85" i="3"/>
  <c r="B85" i="3"/>
  <c r="C85" i="3"/>
  <c r="D85" i="3"/>
  <c r="E85" i="3"/>
  <c r="A73" i="3"/>
  <c r="B73" i="3"/>
  <c r="C73" i="3"/>
  <c r="D73" i="3"/>
  <c r="E73" i="3"/>
  <c r="A52" i="3"/>
  <c r="B52" i="3"/>
  <c r="C52" i="3"/>
  <c r="D52" i="3"/>
  <c r="E52" i="3"/>
  <c r="A10" i="3"/>
  <c r="B10" i="3"/>
  <c r="C10" i="3"/>
  <c r="D10" i="3"/>
  <c r="E10" i="3"/>
  <c r="A67" i="3"/>
  <c r="B67" i="3"/>
  <c r="C67" i="3"/>
  <c r="D67" i="3"/>
  <c r="E67" i="3"/>
  <c r="A91" i="3"/>
  <c r="B91" i="3"/>
  <c r="C91" i="3"/>
  <c r="D91" i="3"/>
  <c r="E91" i="3"/>
  <c r="A79" i="3"/>
  <c r="B79" i="3"/>
  <c r="C79" i="3"/>
  <c r="D79" i="3"/>
  <c r="E79" i="3"/>
  <c r="A76" i="3"/>
  <c r="B76" i="3"/>
  <c r="C76" i="3"/>
  <c r="D76" i="3"/>
  <c r="E76" i="3"/>
  <c r="A18" i="3"/>
  <c r="B18" i="3"/>
  <c r="C18" i="3"/>
  <c r="D18" i="3"/>
  <c r="E18" i="3"/>
  <c r="A88" i="3"/>
  <c r="B88" i="3"/>
  <c r="C88" i="3"/>
  <c r="D88" i="3"/>
  <c r="E88" i="3"/>
  <c r="A92" i="3"/>
  <c r="B92" i="3"/>
  <c r="C92" i="3"/>
  <c r="D92" i="3"/>
  <c r="E92" i="3"/>
  <c r="A34" i="3"/>
  <c r="B34" i="3"/>
  <c r="C34" i="3"/>
  <c r="D34" i="3"/>
  <c r="E34" i="3"/>
  <c r="A86" i="3"/>
  <c r="B86" i="3"/>
  <c r="C86" i="3"/>
  <c r="D86" i="3"/>
  <c r="E86" i="3"/>
  <c r="A17" i="3"/>
  <c r="B17" i="3"/>
  <c r="C17" i="3"/>
  <c r="D17" i="3"/>
  <c r="E17" i="3"/>
  <c r="A38" i="3"/>
  <c r="B38" i="3"/>
  <c r="C38" i="3"/>
  <c r="D38" i="3"/>
  <c r="E38" i="3"/>
  <c r="A35" i="3"/>
  <c r="B35" i="3"/>
  <c r="C35" i="3"/>
  <c r="D35" i="3"/>
  <c r="E35" i="3"/>
  <c r="A15" i="3"/>
  <c r="B15" i="3"/>
  <c r="C15" i="3"/>
  <c r="D15" i="3"/>
  <c r="E15" i="3"/>
  <c r="A100" i="3"/>
  <c r="B100" i="3"/>
  <c r="C100" i="3"/>
  <c r="D100" i="3"/>
  <c r="E100" i="3"/>
  <c r="A32" i="3"/>
  <c r="B32" i="3"/>
  <c r="C32" i="3"/>
  <c r="D32" i="3"/>
  <c r="E32" i="3"/>
  <c r="A121" i="3"/>
  <c r="B121" i="3"/>
  <c r="C121" i="3"/>
  <c r="D121" i="3"/>
  <c r="E121" i="3"/>
  <c r="A93" i="3"/>
  <c r="B93" i="3"/>
  <c r="C93" i="3"/>
  <c r="D93" i="3"/>
  <c r="E93" i="3"/>
  <c r="A62" i="3"/>
  <c r="B62" i="3"/>
  <c r="C62" i="3"/>
  <c r="D62" i="3"/>
  <c r="E62" i="3"/>
  <c r="A64" i="3"/>
  <c r="B64" i="3"/>
  <c r="C64" i="3"/>
  <c r="D64" i="3"/>
  <c r="E64" i="3"/>
  <c r="A42" i="3"/>
  <c r="B42" i="3"/>
  <c r="C42" i="3"/>
  <c r="D42" i="3"/>
  <c r="E42" i="3"/>
  <c r="A36" i="3"/>
  <c r="B36" i="3"/>
  <c r="C36" i="3"/>
  <c r="D36" i="3"/>
  <c r="E36" i="3"/>
  <c r="A108" i="3"/>
  <c r="B108" i="3"/>
  <c r="C108" i="3"/>
  <c r="D108" i="3"/>
  <c r="E108" i="3"/>
  <c r="A118" i="3"/>
  <c r="B118" i="3"/>
  <c r="C118" i="3"/>
  <c r="D118" i="3"/>
  <c r="E118" i="3"/>
  <c r="A48" i="3"/>
  <c r="B48" i="3"/>
  <c r="C48" i="3"/>
  <c r="D48" i="3"/>
  <c r="E48" i="3"/>
  <c r="A113" i="3"/>
  <c r="B113" i="3"/>
  <c r="C113" i="3"/>
  <c r="D113" i="3"/>
  <c r="E113" i="3"/>
  <c r="A8" i="3"/>
  <c r="B8" i="3"/>
  <c r="C8" i="3"/>
  <c r="D8" i="3"/>
  <c r="E8" i="3"/>
  <c r="A114" i="3"/>
  <c r="B114" i="3"/>
  <c r="C114" i="3"/>
  <c r="D114" i="3"/>
  <c r="E114" i="3"/>
  <c r="A39" i="3"/>
  <c r="B39" i="3"/>
  <c r="C39" i="3"/>
  <c r="D39" i="3"/>
  <c r="E39" i="3"/>
  <c r="A31" i="3"/>
  <c r="B31" i="3"/>
  <c r="C31" i="3"/>
  <c r="D31" i="3"/>
  <c r="E31" i="3"/>
  <c r="A107" i="3"/>
  <c r="B107" i="3"/>
  <c r="C107" i="3"/>
  <c r="D107" i="3"/>
  <c r="E107" i="3"/>
  <c r="A95" i="3"/>
  <c r="B95" i="3"/>
  <c r="C95" i="3"/>
  <c r="D95" i="3"/>
  <c r="E95" i="3"/>
  <c r="A119" i="3"/>
  <c r="B119" i="3"/>
  <c r="C119" i="3"/>
  <c r="D119" i="3"/>
  <c r="E119" i="3"/>
  <c r="A70" i="3"/>
  <c r="B70" i="3"/>
  <c r="C70" i="3"/>
  <c r="D70" i="3"/>
  <c r="E70" i="3"/>
  <c r="A11" i="3"/>
  <c r="B11" i="3"/>
  <c r="C11" i="3"/>
  <c r="D11" i="3"/>
  <c r="E11" i="3"/>
  <c r="A74" i="3"/>
  <c r="B74" i="3"/>
  <c r="C74" i="3"/>
  <c r="D74" i="3"/>
  <c r="E74" i="3"/>
  <c r="A9" i="3"/>
  <c r="B9" i="3"/>
  <c r="C9" i="3"/>
  <c r="D9" i="3"/>
  <c r="E9" i="3"/>
  <c r="A96" i="3"/>
  <c r="B96" i="3"/>
  <c r="C96" i="3"/>
  <c r="D96" i="3"/>
  <c r="E96" i="3"/>
  <c r="A101" i="3"/>
  <c r="B101" i="3"/>
  <c r="C101" i="3"/>
  <c r="D101" i="3"/>
  <c r="E101" i="3"/>
  <c r="A122" i="3"/>
  <c r="B122" i="3"/>
  <c r="C122" i="3"/>
  <c r="D122" i="3"/>
  <c r="E122" i="3"/>
  <c r="A53" i="3"/>
  <c r="B53" i="3"/>
  <c r="C53" i="3"/>
  <c r="D53" i="3"/>
  <c r="E53" i="3"/>
  <c r="A105" i="3"/>
  <c r="B105" i="3"/>
  <c r="C105" i="3"/>
  <c r="D105" i="3"/>
  <c r="E105" i="3"/>
  <c r="A102" i="3"/>
  <c r="B102" i="3"/>
  <c r="C102" i="3"/>
  <c r="D102" i="3"/>
  <c r="E102" i="3"/>
  <c r="A89" i="3"/>
  <c r="B89" i="3"/>
  <c r="C89" i="3"/>
  <c r="D89" i="3"/>
  <c r="E89" i="3"/>
  <c r="A7" i="3"/>
  <c r="B7" i="3"/>
  <c r="C7" i="3"/>
  <c r="D7" i="3"/>
  <c r="E7" i="3"/>
  <c r="A68" i="3"/>
  <c r="B68" i="3"/>
  <c r="C68" i="3"/>
  <c r="D68" i="3"/>
  <c r="E68" i="3"/>
  <c r="A6" i="3"/>
  <c r="B6" i="3"/>
  <c r="C6" i="3"/>
  <c r="D6" i="3"/>
  <c r="E6" i="3"/>
  <c r="A3" i="3"/>
  <c r="B3" i="3"/>
  <c r="C3" i="3"/>
  <c r="D3" i="3"/>
  <c r="E3" i="3"/>
  <c r="A4" i="3"/>
  <c r="B4" i="3"/>
  <c r="C4" i="3"/>
  <c r="D4" i="3"/>
  <c r="E4" i="3"/>
  <c r="A115" i="3"/>
  <c r="B115" i="3"/>
  <c r="C115" i="3"/>
  <c r="D115" i="3"/>
  <c r="E115" i="3"/>
  <c r="A106" i="3"/>
  <c r="B106" i="3"/>
  <c r="C106" i="3"/>
  <c r="D106" i="3"/>
  <c r="E106" i="3"/>
  <c r="A80" i="3"/>
  <c r="B80" i="3"/>
  <c r="C80" i="3"/>
  <c r="D80" i="3"/>
  <c r="E80" i="3"/>
  <c r="A98" i="3"/>
  <c r="B98" i="3"/>
  <c r="C98" i="3"/>
  <c r="D98" i="3"/>
  <c r="E98" i="3"/>
  <c r="A109" i="3"/>
  <c r="B109" i="3"/>
  <c r="C109" i="3"/>
  <c r="D109" i="3"/>
  <c r="E109" i="3"/>
  <c r="A2" i="3"/>
  <c r="B2" i="3"/>
  <c r="C2" i="3"/>
  <c r="D2" i="3"/>
  <c r="E2" i="3"/>
  <c r="A110" i="3"/>
  <c r="B110" i="3"/>
  <c r="C110" i="3"/>
  <c r="D110" i="3"/>
  <c r="E110" i="3"/>
  <c r="A126" i="3"/>
  <c r="B126" i="3"/>
  <c r="C126" i="3"/>
  <c r="D126" i="3"/>
  <c r="E126" i="3"/>
  <c r="A111" i="3"/>
  <c r="B111" i="3"/>
  <c r="C111" i="3"/>
  <c r="D111" i="3"/>
  <c r="E111" i="3"/>
  <c r="A116" i="3"/>
  <c r="B116" i="3"/>
  <c r="C116" i="3"/>
  <c r="D116" i="3"/>
  <c r="E116" i="3"/>
  <c r="A123" i="3"/>
  <c r="B123" i="3"/>
  <c r="C123" i="3"/>
  <c r="D123" i="3"/>
  <c r="E123" i="3"/>
  <c r="A120" i="3"/>
  <c r="B120" i="3"/>
  <c r="C120" i="3"/>
  <c r="D120" i="3"/>
  <c r="E120" i="3"/>
  <c r="A103" i="3"/>
  <c r="B103" i="3"/>
  <c r="C103" i="3"/>
  <c r="D103" i="3"/>
  <c r="E103" i="3"/>
  <c r="A97" i="3"/>
  <c r="B97" i="3"/>
  <c r="C97" i="3"/>
  <c r="D97" i="3"/>
  <c r="E97" i="3"/>
  <c r="A14" i="3"/>
  <c r="B14" i="3"/>
  <c r="C14" i="3"/>
  <c r="D14" i="3"/>
  <c r="E14" i="3"/>
  <c r="A13" i="3"/>
  <c r="B13" i="3"/>
  <c r="C13" i="3"/>
  <c r="D13" i="3"/>
  <c r="E13" i="3"/>
  <c r="A60" i="3"/>
  <c r="B60" i="3"/>
  <c r="C60" i="3"/>
  <c r="D60" i="3"/>
  <c r="E60" i="3"/>
  <c r="A12" i="3"/>
  <c r="B12" i="3"/>
  <c r="C12" i="3"/>
  <c r="D12" i="3"/>
  <c r="E12" i="3"/>
  <c r="A81" i="3"/>
  <c r="B81" i="3"/>
  <c r="C81" i="3"/>
  <c r="D81" i="3"/>
  <c r="E81" i="3"/>
  <c r="A22" i="3"/>
  <c r="B22" i="3"/>
  <c r="C22" i="3"/>
  <c r="D22" i="3"/>
  <c r="E22" i="3"/>
  <c r="A47" i="3"/>
  <c r="B47" i="3"/>
  <c r="C47" i="3"/>
  <c r="D47" i="3"/>
  <c r="E47" i="3"/>
  <c r="A5" i="3"/>
  <c r="B5" i="3"/>
  <c r="C5" i="3"/>
  <c r="D5" i="3"/>
  <c r="E5" i="3"/>
  <c r="A26" i="3"/>
  <c r="B26" i="3"/>
  <c r="C26" i="3"/>
  <c r="D26" i="3"/>
  <c r="E26" i="3"/>
  <c r="A82" i="3"/>
  <c r="B82" i="3"/>
  <c r="C82" i="3"/>
  <c r="D82" i="3"/>
  <c r="E82" i="3"/>
  <c r="A28" i="3"/>
  <c r="B28" i="3"/>
  <c r="C28" i="3"/>
  <c r="D28" i="3"/>
  <c r="E28" i="3"/>
  <c r="A30" i="3"/>
  <c r="B30" i="3"/>
  <c r="C30" i="3"/>
  <c r="D30" i="3"/>
  <c r="E30" i="3"/>
  <c r="A16" i="3"/>
  <c r="B16" i="3"/>
  <c r="C16" i="3"/>
  <c r="D16" i="3"/>
  <c r="E16" i="3"/>
  <c r="A37" i="3"/>
  <c r="B37" i="3"/>
  <c r="C37" i="3"/>
  <c r="D37" i="3"/>
  <c r="E37" i="3"/>
  <c r="E33" i="3"/>
  <c r="D33" i="3"/>
  <c r="C33" i="3"/>
  <c r="B33" i="3"/>
  <c r="A33" i="3"/>
  <c r="I5" i="2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4" i="2"/>
  <c r="K5" i="2"/>
  <c r="K3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3" i="2"/>
  <c r="J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3" i="2"/>
  <c r="H2" i="2"/>
  <c r="I2" i="2"/>
  <c r="A92" i="2"/>
  <c r="B92" i="2"/>
  <c r="C92" i="2"/>
  <c r="D92" i="2"/>
  <c r="E92" i="2"/>
  <c r="A94" i="2"/>
  <c r="B94" i="2"/>
  <c r="C94" i="2"/>
  <c r="D94" i="2"/>
  <c r="E94" i="2"/>
  <c r="A97" i="2"/>
  <c r="B97" i="2"/>
  <c r="C97" i="2"/>
  <c r="D97" i="2"/>
  <c r="E97" i="2"/>
  <c r="A122" i="2"/>
  <c r="B122" i="2"/>
  <c r="C122" i="2"/>
  <c r="D122" i="2"/>
  <c r="E122" i="2"/>
  <c r="A50" i="2"/>
  <c r="B50" i="2"/>
  <c r="C50" i="2"/>
  <c r="D50" i="2"/>
  <c r="E50" i="2"/>
  <c r="A65" i="2"/>
  <c r="B65" i="2"/>
  <c r="C65" i="2"/>
  <c r="D65" i="2"/>
  <c r="E65" i="2"/>
  <c r="A67" i="2"/>
  <c r="B67" i="2"/>
  <c r="C67" i="2"/>
  <c r="D67" i="2"/>
  <c r="E67" i="2"/>
  <c r="A73" i="2"/>
  <c r="B73" i="2"/>
  <c r="C73" i="2"/>
  <c r="D73" i="2"/>
  <c r="E73" i="2"/>
  <c r="A103" i="2"/>
  <c r="B103" i="2"/>
  <c r="C103" i="2"/>
  <c r="D103" i="2"/>
  <c r="E103" i="2"/>
  <c r="A38" i="2"/>
  <c r="B38" i="2"/>
  <c r="C38" i="2"/>
  <c r="D38" i="2"/>
  <c r="E38" i="2"/>
  <c r="A40" i="2"/>
  <c r="B40" i="2"/>
  <c r="C40" i="2"/>
  <c r="D40" i="2"/>
  <c r="E40" i="2"/>
  <c r="A33" i="2"/>
  <c r="B33" i="2"/>
  <c r="C33" i="2"/>
  <c r="D33" i="2"/>
  <c r="E33" i="2"/>
  <c r="A56" i="2"/>
  <c r="B56" i="2"/>
  <c r="C56" i="2"/>
  <c r="D56" i="2"/>
  <c r="E56" i="2"/>
  <c r="A55" i="2"/>
  <c r="B55" i="2"/>
  <c r="C55" i="2"/>
  <c r="D55" i="2"/>
  <c r="E55" i="2"/>
  <c r="A13" i="2"/>
  <c r="B13" i="2"/>
  <c r="C13" i="2"/>
  <c r="D13" i="2"/>
  <c r="E13" i="2"/>
  <c r="A16" i="2"/>
  <c r="B16" i="2"/>
  <c r="C16" i="2"/>
  <c r="D16" i="2"/>
  <c r="E16" i="2"/>
  <c r="A30" i="2"/>
  <c r="B30" i="2"/>
  <c r="C30" i="2"/>
  <c r="D30" i="2"/>
  <c r="E30" i="2"/>
  <c r="A29" i="2"/>
  <c r="B29" i="2"/>
  <c r="C29" i="2"/>
  <c r="D29" i="2"/>
  <c r="E29" i="2"/>
  <c r="A18" i="2"/>
  <c r="B18" i="2"/>
  <c r="C18" i="2"/>
  <c r="D18" i="2"/>
  <c r="E18" i="2"/>
  <c r="A24" i="2"/>
  <c r="B24" i="2"/>
  <c r="C24" i="2"/>
  <c r="D24" i="2"/>
  <c r="E24" i="2"/>
  <c r="A21" i="2"/>
  <c r="B21" i="2"/>
  <c r="C21" i="2"/>
  <c r="D21" i="2"/>
  <c r="E21" i="2"/>
  <c r="A22" i="2"/>
  <c r="B22" i="2"/>
  <c r="C22" i="2"/>
  <c r="D22" i="2"/>
  <c r="E22" i="2"/>
  <c r="A2" i="2"/>
  <c r="B2" i="2"/>
  <c r="C2" i="2"/>
  <c r="D2" i="2"/>
  <c r="E2" i="2"/>
  <c r="A19" i="2"/>
  <c r="B19" i="2"/>
  <c r="C19" i="2"/>
  <c r="D19" i="2"/>
  <c r="E19" i="2"/>
  <c r="A44" i="2"/>
  <c r="B44" i="2"/>
  <c r="C44" i="2"/>
  <c r="D44" i="2"/>
  <c r="E44" i="2"/>
  <c r="A74" i="2"/>
  <c r="B74" i="2"/>
  <c r="C74" i="2"/>
  <c r="D74" i="2"/>
  <c r="E74" i="2"/>
  <c r="A98" i="2"/>
  <c r="B98" i="2"/>
  <c r="C98" i="2"/>
  <c r="D98" i="2"/>
  <c r="E98" i="2"/>
  <c r="A86" i="2"/>
  <c r="B86" i="2"/>
  <c r="C86" i="2"/>
  <c r="D86" i="2"/>
  <c r="E86" i="2"/>
  <c r="A123" i="2"/>
  <c r="B123" i="2"/>
  <c r="C123" i="2"/>
  <c r="D123" i="2"/>
  <c r="E123" i="2"/>
  <c r="A41" i="2"/>
  <c r="B41" i="2"/>
  <c r="C41" i="2"/>
  <c r="D41" i="2"/>
  <c r="E41" i="2"/>
  <c r="A42" i="2"/>
  <c r="B42" i="2"/>
  <c r="C42" i="2"/>
  <c r="D42" i="2"/>
  <c r="E42" i="2"/>
  <c r="A51" i="2"/>
  <c r="B51" i="2"/>
  <c r="C51" i="2"/>
  <c r="D51" i="2"/>
  <c r="E51" i="2"/>
  <c r="A35" i="2"/>
  <c r="B35" i="2"/>
  <c r="C35" i="2"/>
  <c r="D35" i="2"/>
  <c r="E35" i="2"/>
  <c r="A59" i="2"/>
  <c r="B59" i="2"/>
  <c r="C59" i="2"/>
  <c r="D59" i="2"/>
  <c r="E59" i="2"/>
  <c r="A34" i="2"/>
  <c r="B34" i="2"/>
  <c r="C34" i="2"/>
  <c r="D34" i="2"/>
  <c r="E34" i="2"/>
  <c r="A28" i="2"/>
  <c r="B28" i="2"/>
  <c r="C28" i="2"/>
  <c r="D28" i="2"/>
  <c r="E28" i="2"/>
  <c r="A32" i="2"/>
  <c r="B32" i="2"/>
  <c r="C32" i="2"/>
  <c r="D32" i="2"/>
  <c r="E32" i="2"/>
  <c r="A23" i="2"/>
  <c r="B23" i="2"/>
  <c r="C23" i="2"/>
  <c r="D23" i="2"/>
  <c r="E23" i="2"/>
  <c r="A37" i="2"/>
  <c r="B37" i="2"/>
  <c r="C37" i="2"/>
  <c r="D37" i="2"/>
  <c r="E37" i="2"/>
  <c r="A8" i="2"/>
  <c r="B8" i="2"/>
  <c r="C8" i="2"/>
  <c r="D8" i="2"/>
  <c r="E8" i="2"/>
  <c r="A14" i="2"/>
  <c r="B14" i="2"/>
  <c r="C14" i="2"/>
  <c r="D14" i="2"/>
  <c r="E14" i="2"/>
  <c r="A3" i="2"/>
  <c r="B3" i="2"/>
  <c r="C3" i="2"/>
  <c r="D3" i="2"/>
  <c r="E3" i="2"/>
  <c r="A6" i="2"/>
  <c r="B6" i="2"/>
  <c r="C6" i="2"/>
  <c r="D6" i="2"/>
  <c r="E6" i="2"/>
  <c r="A9" i="2"/>
  <c r="B9" i="2"/>
  <c r="C9" i="2"/>
  <c r="D9" i="2"/>
  <c r="E9" i="2"/>
  <c r="A12" i="2"/>
  <c r="B12" i="2"/>
  <c r="C12" i="2"/>
  <c r="D12" i="2"/>
  <c r="E12" i="2"/>
  <c r="A11" i="2"/>
  <c r="B11" i="2"/>
  <c r="C11" i="2"/>
  <c r="D11" i="2"/>
  <c r="E11" i="2"/>
  <c r="A5" i="2"/>
  <c r="B5" i="2"/>
  <c r="C5" i="2"/>
  <c r="D5" i="2"/>
  <c r="E5" i="2"/>
  <c r="A7" i="2"/>
  <c r="B7" i="2"/>
  <c r="C7" i="2"/>
  <c r="D7" i="2"/>
  <c r="E7" i="2"/>
  <c r="A4" i="2"/>
  <c r="B4" i="2"/>
  <c r="C4" i="2"/>
  <c r="D4" i="2"/>
  <c r="E4" i="2"/>
  <c r="A58" i="2"/>
  <c r="B58" i="2"/>
  <c r="C58" i="2"/>
  <c r="D58" i="2"/>
  <c r="E58" i="2"/>
  <c r="A72" i="2"/>
  <c r="B72" i="2"/>
  <c r="C72" i="2"/>
  <c r="D72" i="2"/>
  <c r="E72" i="2"/>
  <c r="A108" i="2"/>
  <c r="B108" i="2"/>
  <c r="C108" i="2"/>
  <c r="D108" i="2"/>
  <c r="E108" i="2"/>
  <c r="A105" i="2"/>
  <c r="B105" i="2"/>
  <c r="C105" i="2"/>
  <c r="D105" i="2"/>
  <c r="E105" i="2"/>
  <c r="A113" i="2"/>
  <c r="B113" i="2"/>
  <c r="C113" i="2"/>
  <c r="D113" i="2"/>
  <c r="E113" i="2"/>
  <c r="A57" i="2"/>
  <c r="B57" i="2"/>
  <c r="C57" i="2"/>
  <c r="D57" i="2"/>
  <c r="E57" i="2"/>
  <c r="A63" i="2"/>
  <c r="B63" i="2"/>
  <c r="C63" i="2"/>
  <c r="D63" i="2"/>
  <c r="E63" i="2"/>
  <c r="A82" i="2"/>
  <c r="B82" i="2"/>
  <c r="C82" i="2"/>
  <c r="D82" i="2"/>
  <c r="E82" i="2"/>
  <c r="A93" i="2"/>
  <c r="B93" i="2"/>
  <c r="C93" i="2"/>
  <c r="D93" i="2"/>
  <c r="E93" i="2"/>
  <c r="A100" i="2"/>
  <c r="B100" i="2"/>
  <c r="C100" i="2"/>
  <c r="D100" i="2"/>
  <c r="E100" i="2"/>
  <c r="A54" i="2"/>
  <c r="B54" i="2"/>
  <c r="C54" i="2"/>
  <c r="D54" i="2"/>
  <c r="E54" i="2"/>
  <c r="A43" i="2"/>
  <c r="B43" i="2"/>
  <c r="C43" i="2"/>
  <c r="D43" i="2"/>
  <c r="E43" i="2"/>
  <c r="A36" i="2"/>
  <c r="B36" i="2"/>
  <c r="C36" i="2"/>
  <c r="D36" i="2"/>
  <c r="E36" i="2"/>
  <c r="A75" i="2"/>
  <c r="B75" i="2"/>
  <c r="C75" i="2"/>
  <c r="D75" i="2"/>
  <c r="E75" i="2"/>
  <c r="A71" i="2"/>
  <c r="B71" i="2"/>
  <c r="C71" i="2"/>
  <c r="D71" i="2"/>
  <c r="E71" i="2"/>
  <c r="A17" i="2"/>
  <c r="B17" i="2"/>
  <c r="C17" i="2"/>
  <c r="D17" i="2"/>
  <c r="E17" i="2"/>
  <c r="A26" i="2"/>
  <c r="B26" i="2"/>
  <c r="C26" i="2"/>
  <c r="D26" i="2"/>
  <c r="E26" i="2"/>
  <c r="A20" i="2"/>
  <c r="B20" i="2"/>
  <c r="C20" i="2"/>
  <c r="D20" i="2"/>
  <c r="E20" i="2"/>
  <c r="A52" i="2"/>
  <c r="B52" i="2"/>
  <c r="C52" i="2"/>
  <c r="D52" i="2"/>
  <c r="E52" i="2"/>
  <c r="A91" i="2"/>
  <c r="B91" i="2"/>
  <c r="C91" i="2"/>
  <c r="D91" i="2"/>
  <c r="E91" i="2"/>
  <c r="A25" i="2"/>
  <c r="B25" i="2"/>
  <c r="C25" i="2"/>
  <c r="D25" i="2"/>
  <c r="E25" i="2"/>
  <c r="A10" i="2"/>
  <c r="B10" i="2"/>
  <c r="C10" i="2"/>
  <c r="D10" i="2"/>
  <c r="E10" i="2"/>
  <c r="A39" i="2"/>
  <c r="B39" i="2"/>
  <c r="C39" i="2"/>
  <c r="D39" i="2"/>
  <c r="E39" i="2"/>
  <c r="A15" i="2"/>
  <c r="B15" i="2"/>
  <c r="C15" i="2"/>
  <c r="D15" i="2"/>
  <c r="E15" i="2"/>
  <c r="A60" i="2"/>
  <c r="B60" i="2"/>
  <c r="C60" i="2"/>
  <c r="D60" i="2"/>
  <c r="E60" i="2"/>
  <c r="A61" i="2"/>
  <c r="B61" i="2"/>
  <c r="C61" i="2"/>
  <c r="D61" i="2"/>
  <c r="E61" i="2"/>
  <c r="A78" i="2"/>
  <c r="B78" i="2"/>
  <c r="C78" i="2"/>
  <c r="D78" i="2"/>
  <c r="E78" i="2"/>
  <c r="A109" i="2"/>
  <c r="B109" i="2"/>
  <c r="C109" i="2"/>
  <c r="D109" i="2"/>
  <c r="E109" i="2"/>
  <c r="A112" i="2"/>
  <c r="B112" i="2"/>
  <c r="C112" i="2"/>
  <c r="D112" i="2"/>
  <c r="E112" i="2"/>
  <c r="A121" i="2"/>
  <c r="B121" i="2"/>
  <c r="C121" i="2"/>
  <c r="D121" i="2"/>
  <c r="E121" i="2"/>
  <c r="A76" i="2"/>
  <c r="B76" i="2"/>
  <c r="C76" i="2"/>
  <c r="D76" i="2"/>
  <c r="E76" i="2"/>
  <c r="A102" i="2"/>
  <c r="B102" i="2"/>
  <c r="C102" i="2"/>
  <c r="D102" i="2"/>
  <c r="E102" i="2"/>
  <c r="A95" i="2"/>
  <c r="B95" i="2"/>
  <c r="C95" i="2"/>
  <c r="D95" i="2"/>
  <c r="E95" i="2"/>
  <c r="A106" i="2"/>
  <c r="B106" i="2"/>
  <c r="C106" i="2"/>
  <c r="D106" i="2"/>
  <c r="E106" i="2"/>
  <c r="A119" i="2"/>
  <c r="B119" i="2"/>
  <c r="C119" i="2"/>
  <c r="D119" i="2"/>
  <c r="E119" i="2"/>
  <c r="A79" i="2"/>
  <c r="B79" i="2"/>
  <c r="C79" i="2"/>
  <c r="D79" i="2"/>
  <c r="E79" i="2"/>
  <c r="A81" i="2"/>
  <c r="B81" i="2"/>
  <c r="C81" i="2"/>
  <c r="D81" i="2"/>
  <c r="E81" i="2"/>
  <c r="A101" i="2"/>
  <c r="B101" i="2"/>
  <c r="C101" i="2"/>
  <c r="D101" i="2"/>
  <c r="E101" i="2"/>
  <c r="A87" i="2"/>
  <c r="B87" i="2"/>
  <c r="C87" i="2"/>
  <c r="D87" i="2"/>
  <c r="E87" i="2"/>
  <c r="A118" i="2"/>
  <c r="B118" i="2"/>
  <c r="C118" i="2"/>
  <c r="D118" i="2"/>
  <c r="E118" i="2"/>
  <c r="A46" i="2"/>
  <c r="B46" i="2"/>
  <c r="C46" i="2"/>
  <c r="D46" i="2"/>
  <c r="E46" i="2"/>
  <c r="A89" i="2"/>
  <c r="B89" i="2"/>
  <c r="C89" i="2"/>
  <c r="D89" i="2"/>
  <c r="E89" i="2"/>
  <c r="A47" i="2"/>
  <c r="B47" i="2"/>
  <c r="C47" i="2"/>
  <c r="D47" i="2"/>
  <c r="E47" i="2"/>
  <c r="A83" i="2"/>
  <c r="B83" i="2"/>
  <c r="C83" i="2"/>
  <c r="D83" i="2"/>
  <c r="E83" i="2"/>
  <c r="A114" i="2"/>
  <c r="B114" i="2"/>
  <c r="C114" i="2"/>
  <c r="D114" i="2"/>
  <c r="E114" i="2"/>
  <c r="A66" i="2"/>
  <c r="B66" i="2"/>
  <c r="C66" i="2"/>
  <c r="D66" i="2"/>
  <c r="E66" i="2"/>
  <c r="A31" i="2"/>
  <c r="B31" i="2"/>
  <c r="C31" i="2"/>
  <c r="D31" i="2"/>
  <c r="E31" i="2"/>
  <c r="A70" i="2"/>
  <c r="B70" i="2"/>
  <c r="C70" i="2"/>
  <c r="D70" i="2"/>
  <c r="E70" i="2"/>
  <c r="A84" i="2"/>
  <c r="B84" i="2"/>
  <c r="C84" i="2"/>
  <c r="D84" i="2"/>
  <c r="E84" i="2"/>
  <c r="A77" i="2"/>
  <c r="B77" i="2"/>
  <c r="C77" i="2"/>
  <c r="D77" i="2"/>
  <c r="E77" i="2"/>
  <c r="A124" i="2"/>
  <c r="B124" i="2"/>
  <c r="C124" i="2"/>
  <c r="D124" i="2"/>
  <c r="E124" i="2"/>
  <c r="A120" i="2"/>
  <c r="B120" i="2"/>
  <c r="C120" i="2"/>
  <c r="D120" i="2"/>
  <c r="E120" i="2"/>
  <c r="A115" i="2"/>
  <c r="B115" i="2"/>
  <c r="C115" i="2"/>
  <c r="D115" i="2"/>
  <c r="E115" i="2"/>
  <c r="A116" i="2"/>
  <c r="B116" i="2"/>
  <c r="C116" i="2"/>
  <c r="D116" i="2"/>
  <c r="E116" i="2"/>
  <c r="A125" i="2"/>
  <c r="B125" i="2"/>
  <c r="C125" i="2"/>
  <c r="D125" i="2"/>
  <c r="E125" i="2"/>
  <c r="A80" i="2"/>
  <c r="B80" i="2"/>
  <c r="C80" i="2"/>
  <c r="D80" i="2"/>
  <c r="E80" i="2"/>
  <c r="A111" i="2"/>
  <c r="B111" i="2"/>
  <c r="C111" i="2"/>
  <c r="D111" i="2"/>
  <c r="E111" i="2"/>
  <c r="A107" i="2"/>
  <c r="B107" i="2"/>
  <c r="C107" i="2"/>
  <c r="D107" i="2"/>
  <c r="E107" i="2"/>
  <c r="A117" i="2"/>
  <c r="B117" i="2"/>
  <c r="C117" i="2"/>
  <c r="D117" i="2"/>
  <c r="E117" i="2"/>
  <c r="A126" i="2"/>
  <c r="B126" i="2"/>
  <c r="C126" i="2"/>
  <c r="D126" i="2"/>
  <c r="E126" i="2"/>
  <c r="A85" i="2"/>
  <c r="B85" i="2"/>
  <c r="C85" i="2"/>
  <c r="D85" i="2"/>
  <c r="E85" i="2"/>
  <c r="A96" i="2"/>
  <c r="B96" i="2"/>
  <c r="C96" i="2"/>
  <c r="D96" i="2"/>
  <c r="E96" i="2"/>
  <c r="A88" i="2"/>
  <c r="B88" i="2"/>
  <c r="C88" i="2"/>
  <c r="D88" i="2"/>
  <c r="E88" i="2"/>
  <c r="A99" i="2"/>
  <c r="B99" i="2"/>
  <c r="C99" i="2"/>
  <c r="D99" i="2"/>
  <c r="E99" i="2"/>
  <c r="A110" i="2"/>
  <c r="B110" i="2"/>
  <c r="C110" i="2"/>
  <c r="D110" i="2"/>
  <c r="E110" i="2"/>
  <c r="A45" i="2"/>
  <c r="B45" i="2"/>
  <c r="C45" i="2"/>
  <c r="D45" i="2"/>
  <c r="E45" i="2"/>
  <c r="A62" i="2"/>
  <c r="B62" i="2"/>
  <c r="C62" i="2"/>
  <c r="D62" i="2"/>
  <c r="E62" i="2"/>
  <c r="A90" i="2"/>
  <c r="B90" i="2"/>
  <c r="C90" i="2"/>
  <c r="D90" i="2"/>
  <c r="E90" i="2"/>
  <c r="A69" i="2"/>
  <c r="B69" i="2"/>
  <c r="C69" i="2"/>
  <c r="D69" i="2"/>
  <c r="E69" i="2"/>
  <c r="A104" i="2"/>
  <c r="B104" i="2"/>
  <c r="C104" i="2"/>
  <c r="D104" i="2"/>
  <c r="E104" i="2"/>
  <c r="A27" i="2"/>
  <c r="B27" i="2"/>
  <c r="C27" i="2"/>
  <c r="D27" i="2"/>
  <c r="E27" i="2"/>
  <c r="A49" i="2"/>
  <c r="B49" i="2"/>
  <c r="C49" i="2"/>
  <c r="D49" i="2"/>
  <c r="E49" i="2"/>
  <c r="A48" i="2"/>
  <c r="B48" i="2"/>
  <c r="C48" i="2"/>
  <c r="D48" i="2"/>
  <c r="E48" i="2"/>
  <c r="A68" i="2"/>
  <c r="B68" i="2"/>
  <c r="C68" i="2"/>
  <c r="D68" i="2"/>
  <c r="E68" i="2"/>
  <c r="A64" i="2"/>
  <c r="B64" i="2"/>
  <c r="C64" i="2"/>
  <c r="D64" i="2"/>
  <c r="E64" i="2"/>
  <c r="E53" i="2"/>
  <c r="D53" i="2"/>
  <c r="B53" i="2"/>
  <c r="C53" i="2"/>
  <c r="A53" i="2"/>
  <c r="I4" i="3" l="1"/>
  <c r="M3" i="3"/>
  <c r="J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G68" i="3"/>
  <c r="J74" i="3"/>
  <c r="G76" i="3"/>
  <c r="J45" i="3"/>
  <c r="J49" i="3"/>
  <c r="J53" i="3"/>
  <c r="J57" i="3"/>
  <c r="J61" i="3"/>
  <c r="J65" i="3"/>
  <c r="J71" i="3"/>
  <c r="K45" i="3"/>
  <c r="K49" i="3"/>
  <c r="K53" i="3"/>
  <c r="K57" i="3"/>
  <c r="K61" i="3"/>
  <c r="K65" i="3"/>
  <c r="J68" i="3"/>
  <c r="K71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G43" i="3"/>
  <c r="J44" i="3"/>
  <c r="G47" i="3"/>
  <c r="J48" i="3"/>
  <c r="G51" i="3"/>
  <c r="J52" i="3"/>
  <c r="G55" i="3"/>
  <c r="J56" i="3"/>
  <c r="G59" i="3"/>
  <c r="J60" i="3"/>
  <c r="G63" i="3"/>
  <c r="J64" i="3"/>
  <c r="G67" i="3"/>
  <c r="H70" i="3"/>
  <c r="J73" i="3"/>
  <c r="G75" i="3"/>
  <c r="H78" i="3"/>
  <c r="H80" i="3"/>
  <c r="H82" i="3"/>
  <c r="H86" i="3"/>
  <c r="H88" i="3"/>
  <c r="G2" i="3"/>
  <c r="H71" i="3" s="1"/>
  <c r="H47" i="3"/>
  <c r="H51" i="3"/>
  <c r="H55" i="3"/>
  <c r="H59" i="3"/>
  <c r="H63" i="3"/>
  <c r="H67" i="3"/>
  <c r="J70" i="3"/>
  <c r="G72" i="3"/>
  <c r="H75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J43" i="3"/>
  <c r="J47" i="3"/>
  <c r="J51" i="3"/>
  <c r="J55" i="3"/>
  <c r="J59" i="3"/>
  <c r="J63" i="3"/>
  <c r="J67" i="3"/>
  <c r="H72" i="3"/>
  <c r="J75" i="3"/>
  <c r="H46" i="3"/>
  <c r="H50" i="3"/>
  <c r="H54" i="3"/>
  <c r="H58" i="3"/>
  <c r="H62" i="3"/>
  <c r="H66" i="3"/>
  <c r="H69" i="3"/>
  <c r="J72" i="3"/>
  <c r="H7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6" i="3"/>
  <c r="J50" i="3"/>
  <c r="J54" i="3"/>
  <c r="J58" i="3"/>
  <c r="J62" i="3"/>
  <c r="J66" i="3"/>
  <c r="J69" i="3"/>
  <c r="H74" i="3"/>
  <c r="J77" i="3"/>
  <c r="H79" i="3"/>
  <c r="H81" i="3"/>
  <c r="H83" i="3"/>
  <c r="H85" i="3"/>
  <c r="H87" i="3"/>
  <c r="H89" i="3"/>
  <c r="P4" i="3"/>
  <c r="P3" i="3"/>
  <c r="P2" i="3"/>
  <c r="F120" i="2"/>
  <c r="F42" i="2"/>
  <c r="F7" i="2"/>
  <c r="F78" i="2"/>
  <c r="F41" i="2"/>
  <c r="F11" i="2"/>
  <c r="F76" i="2"/>
  <c r="F53" i="2"/>
  <c r="F74" i="2"/>
  <c r="F58" i="2"/>
  <c r="F66" i="2"/>
  <c r="F12" i="2"/>
  <c r="F5" i="2"/>
  <c r="F57" i="2"/>
  <c r="F23" i="2"/>
  <c r="F32" i="2"/>
  <c r="F107" i="2"/>
  <c r="F61" i="2"/>
  <c r="F79" i="2"/>
  <c r="F51" i="2"/>
  <c r="F95" i="2"/>
  <c r="F115" i="2"/>
  <c r="F35" i="2"/>
  <c r="F50" i="2"/>
  <c r="F34" i="2"/>
  <c r="F48" i="2"/>
  <c r="F70" i="2"/>
  <c r="F111" i="2"/>
  <c r="F2" i="2"/>
  <c r="F28" i="2"/>
  <c r="F27" i="2"/>
  <c r="F98" i="2"/>
  <c r="F24" i="2"/>
  <c r="F124" i="2"/>
  <c r="F85" i="2"/>
  <c r="F102" i="2"/>
  <c r="F72" i="2"/>
  <c r="F80" i="2"/>
  <c r="F22" i="2"/>
  <c r="F54" i="2"/>
  <c r="F33" i="2"/>
  <c r="F63" i="2"/>
  <c r="F40" i="2"/>
  <c r="F88" i="2"/>
  <c r="F92" i="2"/>
  <c r="F65" i="2"/>
  <c r="F84" i="2"/>
  <c r="F96" i="2"/>
  <c r="F56" i="2"/>
  <c r="F19" i="2"/>
  <c r="F94" i="2"/>
  <c r="F55" i="2"/>
  <c r="F99" i="2"/>
  <c r="F38" i="2"/>
  <c r="F21" i="2"/>
  <c r="F81" i="2"/>
  <c r="F49" i="2"/>
  <c r="F86" i="2"/>
  <c r="F68" i="2"/>
  <c r="F25" i="2"/>
  <c r="F101" i="2"/>
  <c r="F87" i="2"/>
  <c r="F4" i="2"/>
  <c r="F106" i="2"/>
  <c r="F31" i="2"/>
  <c r="F116" i="2"/>
  <c r="F67" i="2"/>
  <c r="F73" i="2"/>
  <c r="F6" i="2"/>
  <c r="F43" i="2"/>
  <c r="F117" i="2"/>
  <c r="F47" i="2"/>
  <c r="F108" i="2"/>
  <c r="F8" i="2"/>
  <c r="F14" i="2"/>
  <c r="F13" i="2"/>
  <c r="F46" i="2"/>
  <c r="F77" i="2"/>
  <c r="F10" i="2"/>
  <c r="F82" i="2"/>
  <c r="F39" i="2"/>
  <c r="F29" i="2"/>
  <c r="F15" i="2"/>
  <c r="F36" i="2"/>
  <c r="F109" i="2"/>
  <c r="F112" i="2"/>
  <c r="F3" i="2"/>
  <c r="F89" i="2"/>
  <c r="F83" i="2"/>
  <c r="F30" i="2"/>
  <c r="F93" i="2"/>
  <c r="F37" i="2"/>
  <c r="F97" i="2"/>
  <c r="F64" i="2"/>
  <c r="F59" i="2"/>
  <c r="F16" i="2"/>
  <c r="F110" i="2"/>
  <c r="F105" i="2"/>
  <c r="F9" i="2"/>
  <c r="F118" i="2"/>
  <c r="F69" i="2"/>
  <c r="F119" i="2"/>
  <c r="F45" i="2"/>
  <c r="F17" i="2"/>
  <c r="F75" i="2"/>
  <c r="F113" i="2"/>
  <c r="F62" i="2"/>
  <c r="F26" i="2"/>
  <c r="F18" i="2"/>
  <c r="F125" i="2"/>
  <c r="F20" i="2"/>
  <c r="F114" i="2"/>
  <c r="F126" i="2"/>
  <c r="F60" i="2"/>
  <c r="F123" i="2"/>
  <c r="F100" i="2"/>
  <c r="F71" i="2"/>
  <c r="F52" i="2"/>
  <c r="F122" i="2"/>
  <c r="F91" i="2"/>
  <c r="F121" i="2"/>
  <c r="F90" i="2"/>
  <c r="F103" i="2"/>
  <c r="F104" i="2"/>
  <c r="F44" i="2"/>
  <c r="P4" i="2"/>
  <c r="P3" i="2"/>
  <c r="P2" i="2"/>
  <c r="H84" i="3" l="1"/>
  <c r="H94" i="3"/>
  <c r="H102" i="3"/>
  <c r="H110" i="3"/>
  <c r="H118" i="3"/>
  <c r="H126" i="3"/>
  <c r="H60" i="3"/>
  <c r="H44" i="3"/>
  <c r="H57" i="3"/>
  <c r="H95" i="3"/>
  <c r="H103" i="3"/>
  <c r="H111" i="3"/>
  <c r="H119" i="3"/>
  <c r="H76" i="3"/>
  <c r="H53" i="3"/>
  <c r="H96" i="3"/>
  <c r="H104" i="3"/>
  <c r="H112" i="3"/>
  <c r="H120" i="3"/>
  <c r="H73" i="3"/>
  <c r="H56" i="3"/>
  <c r="H49" i="3"/>
  <c r="H97" i="3"/>
  <c r="H105" i="3"/>
  <c r="H113" i="3"/>
  <c r="H121" i="3"/>
  <c r="H68" i="3"/>
  <c r="H45" i="3"/>
  <c r="H43" i="3"/>
  <c r="H90" i="3"/>
  <c r="H98" i="3"/>
  <c r="H106" i="3"/>
  <c r="H114" i="3"/>
  <c r="H122" i="3"/>
  <c r="H52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3" i="3"/>
  <c r="L59" i="3"/>
  <c r="L55" i="3"/>
  <c r="L51" i="3"/>
  <c r="L47" i="3"/>
  <c r="L43" i="3"/>
  <c r="L64" i="3"/>
  <c r="L60" i="3"/>
  <c r="L56" i="3"/>
  <c r="L52" i="3"/>
  <c r="L48" i="3"/>
  <c r="L44" i="3"/>
  <c r="L65" i="3"/>
  <c r="L61" i="3"/>
  <c r="L57" i="3"/>
  <c r="L53" i="3"/>
  <c r="L49" i="3"/>
  <c r="L45" i="3"/>
  <c r="L66" i="3"/>
  <c r="L62" i="3"/>
  <c r="L58" i="3"/>
  <c r="L54" i="3"/>
  <c r="L50" i="3"/>
  <c r="L46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3" i="3"/>
  <c r="H6" i="3"/>
  <c r="H9" i="3"/>
  <c r="H8" i="3"/>
  <c r="H7" i="3"/>
  <c r="H5" i="3"/>
  <c r="H2" i="3"/>
  <c r="H4" i="3"/>
  <c r="H91" i="3"/>
  <c r="H99" i="3"/>
  <c r="H107" i="3"/>
  <c r="H115" i="3"/>
  <c r="H123" i="3"/>
  <c r="H92" i="3"/>
  <c r="H100" i="3"/>
  <c r="H108" i="3"/>
  <c r="H116" i="3"/>
  <c r="H124" i="3"/>
  <c r="H64" i="3"/>
  <c r="H48" i="3"/>
  <c r="H65" i="3"/>
  <c r="H93" i="3"/>
  <c r="H101" i="3"/>
  <c r="H109" i="3"/>
  <c r="H117" i="3"/>
  <c r="H125" i="3"/>
  <c r="H61" i="3"/>
  <c r="I5" i="3"/>
  <c r="M4" i="3"/>
  <c r="G104" i="2"/>
  <c r="G118" i="2"/>
  <c r="G13" i="2"/>
  <c r="G73" i="2"/>
  <c r="G25" i="2"/>
  <c r="G55" i="2"/>
  <c r="G88" i="2"/>
  <c r="G102" i="2"/>
  <c r="G111" i="2"/>
  <c r="G51" i="2"/>
  <c r="G12" i="2"/>
  <c r="G100" i="2"/>
  <c r="G37" i="2"/>
  <c r="G26" i="2"/>
  <c r="G36" i="2"/>
  <c r="G103" i="2"/>
  <c r="G123" i="2"/>
  <c r="G62" i="2"/>
  <c r="G9" i="2"/>
  <c r="G93" i="2"/>
  <c r="G15" i="2"/>
  <c r="G14" i="2"/>
  <c r="G67" i="2"/>
  <c r="G68" i="2"/>
  <c r="G94" i="2"/>
  <c r="G40" i="2"/>
  <c r="G85" i="2"/>
  <c r="G70" i="2"/>
  <c r="G79" i="2"/>
  <c r="G66" i="2"/>
  <c r="G7" i="2"/>
  <c r="G90" i="2"/>
  <c r="G60" i="2"/>
  <c r="G113" i="2"/>
  <c r="G105" i="2"/>
  <c r="G30" i="2"/>
  <c r="G29" i="2"/>
  <c r="G8" i="2"/>
  <c r="G116" i="2"/>
  <c r="G86" i="2"/>
  <c r="G19" i="2"/>
  <c r="G63" i="2"/>
  <c r="G124" i="2"/>
  <c r="G48" i="2"/>
  <c r="G61" i="2"/>
  <c r="G58" i="2"/>
  <c r="G126" i="2"/>
  <c r="G83" i="2"/>
  <c r="G39" i="2"/>
  <c r="G31" i="2"/>
  <c r="G49" i="2"/>
  <c r="G56" i="2"/>
  <c r="G33" i="2"/>
  <c r="G24" i="2"/>
  <c r="G34" i="2"/>
  <c r="G107" i="2"/>
  <c r="G74" i="2"/>
  <c r="G120" i="2"/>
  <c r="G114" i="2"/>
  <c r="G16" i="2"/>
  <c r="G82" i="2"/>
  <c r="G47" i="2"/>
  <c r="G106" i="2"/>
  <c r="G81" i="2"/>
  <c r="G96" i="2"/>
  <c r="G54" i="2"/>
  <c r="G98" i="2"/>
  <c r="G50" i="2"/>
  <c r="G32" i="2"/>
  <c r="G53" i="2"/>
  <c r="G122" i="2"/>
  <c r="G20" i="2"/>
  <c r="G45" i="2"/>
  <c r="G59" i="2"/>
  <c r="G3" i="2"/>
  <c r="G10" i="2"/>
  <c r="G117" i="2"/>
  <c r="G4" i="2"/>
  <c r="G21" i="2"/>
  <c r="G84" i="2"/>
  <c r="G22" i="2"/>
  <c r="G27" i="2"/>
  <c r="G35" i="2"/>
  <c r="G23" i="2"/>
  <c r="G76" i="2"/>
  <c r="L74" i="2"/>
  <c r="L76" i="2"/>
  <c r="L98" i="2"/>
  <c r="L72" i="2"/>
  <c r="L85" i="2"/>
  <c r="L39" i="2"/>
  <c r="L40" i="2"/>
  <c r="L47" i="2"/>
  <c r="L38" i="2"/>
  <c r="L87" i="2"/>
  <c r="L69" i="2"/>
  <c r="L62" i="2"/>
  <c r="L75" i="2"/>
  <c r="L60" i="2"/>
  <c r="L122" i="2"/>
  <c r="L6" i="2"/>
  <c r="L123" i="2"/>
  <c r="L44" i="2"/>
  <c r="L58" i="2"/>
  <c r="L50" i="2"/>
  <c r="L65" i="2"/>
  <c r="L23" i="2"/>
  <c r="L43" i="2"/>
  <c r="L94" i="2"/>
  <c r="L8" i="2"/>
  <c r="L4" i="2"/>
  <c r="L31" i="2"/>
  <c r="L55" i="2"/>
  <c r="L77" i="2"/>
  <c r="L90" i="2"/>
  <c r="L20" i="2"/>
  <c r="L125" i="2"/>
  <c r="L103" i="2"/>
  <c r="L56" i="2"/>
  <c r="L59" i="2"/>
  <c r="L120" i="2"/>
  <c r="L11" i="2"/>
  <c r="L51" i="2"/>
  <c r="L22" i="2"/>
  <c r="L25" i="2"/>
  <c r="L48" i="2"/>
  <c r="L67" i="2"/>
  <c r="L33" i="2"/>
  <c r="L115" i="2"/>
  <c r="L108" i="2"/>
  <c r="L93" i="2"/>
  <c r="L30" i="2"/>
  <c r="L37" i="2"/>
  <c r="L118" i="2"/>
  <c r="L52" i="2"/>
  <c r="L91" i="2"/>
  <c r="L107" i="2"/>
  <c r="L86" i="2"/>
  <c r="L83" i="2"/>
  <c r="L7" i="2"/>
  <c r="L124" i="2"/>
  <c r="L95" i="2"/>
  <c r="L27" i="2"/>
  <c r="L111" i="2"/>
  <c r="L92" i="2"/>
  <c r="L96" i="2"/>
  <c r="L10" i="2"/>
  <c r="L14" i="2"/>
  <c r="L29" i="2"/>
  <c r="L82" i="2"/>
  <c r="L97" i="2"/>
  <c r="L105" i="2"/>
  <c r="L26" i="2"/>
  <c r="L100" i="2"/>
  <c r="L121" i="2"/>
  <c r="L81" i="2"/>
  <c r="L71" i="2"/>
  <c r="L41" i="2"/>
  <c r="L35" i="2"/>
  <c r="L63" i="2"/>
  <c r="L24" i="2"/>
  <c r="L102" i="2"/>
  <c r="L32" i="2"/>
  <c r="L70" i="2"/>
  <c r="L117" i="2"/>
  <c r="L36" i="2"/>
  <c r="L101" i="2"/>
  <c r="L112" i="2"/>
  <c r="L109" i="2"/>
  <c r="L64" i="2"/>
  <c r="L113" i="2"/>
  <c r="L126" i="2"/>
  <c r="L84" i="2"/>
  <c r="L73" i="2"/>
  <c r="L53" i="2"/>
  <c r="L57" i="2"/>
  <c r="L61" i="2"/>
  <c r="L34" i="2"/>
  <c r="L45" i="2"/>
  <c r="L54" i="2"/>
  <c r="L21" i="2"/>
  <c r="L99" i="2"/>
  <c r="L13" i="2"/>
  <c r="L3" i="2"/>
  <c r="L46" i="2"/>
  <c r="L16" i="2"/>
  <c r="L9" i="2"/>
  <c r="L110" i="2"/>
  <c r="L114" i="2"/>
  <c r="L5" i="2"/>
  <c r="L17" i="2"/>
  <c r="L66" i="2"/>
  <c r="L12" i="2"/>
  <c r="L79" i="2"/>
  <c r="L2" i="2"/>
  <c r="L80" i="2"/>
  <c r="L88" i="2"/>
  <c r="L19" i="2"/>
  <c r="L49" i="2"/>
  <c r="L68" i="2"/>
  <c r="L15" i="2"/>
  <c r="L116" i="2"/>
  <c r="L89" i="2"/>
  <c r="L119" i="2"/>
  <c r="L18" i="2"/>
  <c r="L104" i="2"/>
  <c r="L28" i="2"/>
  <c r="L106" i="2"/>
  <c r="G110" i="2"/>
  <c r="G108" i="2"/>
  <c r="G91" i="2"/>
  <c r="G17" i="2"/>
  <c r="G89" i="2"/>
  <c r="G52" i="2"/>
  <c r="G125" i="2"/>
  <c r="G119" i="2"/>
  <c r="G64" i="2"/>
  <c r="G112" i="2"/>
  <c r="G77" i="2"/>
  <c r="G43" i="2"/>
  <c r="G87" i="2"/>
  <c r="G38" i="2"/>
  <c r="G65" i="2"/>
  <c r="G80" i="2"/>
  <c r="G28" i="2"/>
  <c r="G115" i="2"/>
  <c r="G57" i="2"/>
  <c r="G11" i="2"/>
  <c r="G121" i="2"/>
  <c r="G75" i="2"/>
  <c r="G44" i="2"/>
  <c r="G71" i="2"/>
  <c r="G18" i="2"/>
  <c r="G69" i="2"/>
  <c r="G97" i="2"/>
  <c r="G109" i="2"/>
  <c r="G46" i="2"/>
  <c r="G6" i="2"/>
  <c r="G101" i="2"/>
  <c r="G99" i="2"/>
  <c r="G92" i="2"/>
  <c r="G72" i="2"/>
  <c r="G2" i="2"/>
  <c r="G95" i="2"/>
  <c r="G5" i="2"/>
  <c r="G41" i="2"/>
  <c r="G78" i="2"/>
  <c r="G42" i="2"/>
  <c r="L42" i="2"/>
  <c r="L78" i="2"/>
  <c r="I6" i="3" l="1"/>
  <c r="M5" i="3"/>
  <c r="I7" i="3" l="1"/>
  <c r="M6" i="3"/>
  <c r="M42" i="2"/>
  <c r="I8" i="3" l="1"/>
  <c r="M7" i="3"/>
  <c r="M121" i="2"/>
  <c r="M91" i="2"/>
  <c r="M103" i="2"/>
  <c r="M122" i="2"/>
  <c r="M71" i="2"/>
  <c r="M104" i="2"/>
  <c r="M114" i="2"/>
  <c r="M126" i="2"/>
  <c r="M100" i="2"/>
  <c r="M52" i="2"/>
  <c r="M125" i="2"/>
  <c r="M60" i="2"/>
  <c r="M123" i="2"/>
  <c r="I3" i="2"/>
  <c r="I4" i="2" s="1"/>
  <c r="M110" i="2"/>
  <c r="M113" i="2"/>
  <c r="M118" i="2"/>
  <c r="M75" i="2"/>
  <c r="M64" i="2"/>
  <c r="M105" i="2"/>
  <c r="M90" i="2"/>
  <c r="M62" i="2"/>
  <c r="M83" i="2"/>
  <c r="M89" i="2"/>
  <c r="M109" i="2"/>
  <c r="M97" i="2"/>
  <c r="M69" i="2"/>
  <c r="M59" i="2"/>
  <c r="M116" i="2"/>
  <c r="M46" i="2"/>
  <c r="M112" i="2"/>
  <c r="M82" i="2"/>
  <c r="M93" i="2"/>
  <c r="M55" i="2"/>
  <c r="M87" i="2"/>
  <c r="M106" i="2"/>
  <c r="M3" i="2"/>
  <c r="M101" i="2"/>
  <c r="M108" i="2"/>
  <c r="M73" i="2"/>
  <c r="M68" i="2"/>
  <c r="M115" i="2"/>
  <c r="M47" i="2"/>
  <c r="M81" i="2"/>
  <c r="M49" i="2"/>
  <c r="M99" i="2"/>
  <c r="M117" i="2"/>
  <c r="M86" i="2"/>
  <c r="M70" i="2"/>
  <c r="M96" i="2"/>
  <c r="M67" i="2"/>
  <c r="M94" i="2"/>
  <c r="M88" i="2"/>
  <c r="M54" i="2"/>
  <c r="M92" i="2"/>
  <c r="M48" i="2"/>
  <c r="M43" i="2"/>
  <c r="M85" i="2"/>
  <c r="M56" i="2"/>
  <c r="M80" i="2"/>
  <c r="M45" i="2"/>
  <c r="M102" i="2"/>
  <c r="M111" i="2"/>
  <c r="M72" i="2"/>
  <c r="M84" i="2"/>
  <c r="M2" i="2"/>
  <c r="M65" i="2"/>
  <c r="M98" i="2"/>
  <c r="M79" i="2"/>
  <c r="M61" i="2"/>
  <c r="M63" i="2"/>
  <c r="M95" i="2"/>
  <c r="M51" i="2"/>
  <c r="M50" i="2"/>
  <c r="M76" i="2"/>
  <c r="M107" i="2"/>
  <c r="M57" i="2"/>
  <c r="M124" i="2"/>
  <c r="M58" i="2"/>
  <c r="M74" i="2"/>
  <c r="M66" i="2"/>
  <c r="M53" i="2"/>
  <c r="M120" i="2"/>
  <c r="M78" i="2"/>
  <c r="M119" i="2"/>
  <c r="M44" i="2"/>
  <c r="M77" i="2"/>
  <c r="I9" i="3" l="1"/>
  <c r="M8" i="3"/>
  <c r="M4" i="2"/>
  <c r="I10" i="3" l="1"/>
  <c r="M9" i="3"/>
  <c r="M5" i="2"/>
  <c r="I11" i="3" l="1"/>
  <c r="M10" i="3"/>
  <c r="M6" i="2"/>
  <c r="I12" i="3" l="1"/>
  <c r="M11" i="3"/>
  <c r="M7" i="2"/>
  <c r="I13" i="3" l="1"/>
  <c r="M12" i="3"/>
  <c r="M8" i="2"/>
  <c r="I14" i="3" l="1"/>
  <c r="M13" i="3"/>
  <c r="M9" i="2"/>
  <c r="I15" i="3" l="1"/>
  <c r="M14" i="3"/>
  <c r="M10" i="2"/>
  <c r="I16" i="3" l="1"/>
  <c r="M15" i="3"/>
  <c r="M11" i="2"/>
  <c r="I17" i="3" l="1"/>
  <c r="M16" i="3"/>
  <c r="M12" i="2"/>
  <c r="I18" i="3" l="1"/>
  <c r="M17" i="3"/>
  <c r="M13" i="2"/>
  <c r="I19" i="3" l="1"/>
  <c r="M18" i="3"/>
  <c r="M14" i="2"/>
  <c r="I20" i="3" l="1"/>
  <c r="M19" i="3"/>
  <c r="M15" i="2"/>
  <c r="I21" i="3" l="1"/>
  <c r="M20" i="3"/>
  <c r="M16" i="2"/>
  <c r="I22" i="3" l="1"/>
  <c r="M21" i="3"/>
  <c r="M17" i="2"/>
  <c r="I23" i="3" l="1"/>
  <c r="M22" i="3"/>
  <c r="M18" i="2"/>
  <c r="I24" i="3" l="1"/>
  <c r="M23" i="3"/>
  <c r="M19" i="2"/>
  <c r="I25" i="3" l="1"/>
  <c r="M24" i="3"/>
  <c r="M20" i="2"/>
  <c r="I26" i="3" l="1"/>
  <c r="M25" i="3"/>
  <c r="M21" i="2"/>
  <c r="I27" i="3" l="1"/>
  <c r="M26" i="3"/>
  <c r="M22" i="2"/>
  <c r="I28" i="3" l="1"/>
  <c r="M27" i="3"/>
  <c r="M23" i="2"/>
  <c r="I29" i="3" l="1"/>
  <c r="M28" i="3"/>
  <c r="M24" i="2"/>
  <c r="I30" i="3" l="1"/>
  <c r="M29" i="3"/>
  <c r="M25" i="2"/>
  <c r="I31" i="3" l="1"/>
  <c r="M30" i="3"/>
  <c r="M26" i="2"/>
  <c r="I32" i="3" l="1"/>
  <c r="M31" i="3"/>
  <c r="M27" i="2"/>
  <c r="I33" i="3" l="1"/>
  <c r="M32" i="3"/>
  <c r="M28" i="2"/>
  <c r="I34" i="3" l="1"/>
  <c r="M33" i="3"/>
  <c r="M29" i="2"/>
  <c r="I35" i="3" l="1"/>
  <c r="M34" i="3"/>
  <c r="M30" i="2"/>
  <c r="I36" i="3" l="1"/>
  <c r="M35" i="3"/>
  <c r="M31" i="2"/>
  <c r="I37" i="3" l="1"/>
  <c r="M36" i="3"/>
  <c r="M32" i="2"/>
  <c r="I38" i="3" l="1"/>
  <c r="M37" i="3"/>
  <c r="M33" i="2"/>
  <c r="I39" i="3" l="1"/>
  <c r="M38" i="3"/>
  <c r="M34" i="2"/>
  <c r="I40" i="3" l="1"/>
  <c r="M39" i="3"/>
  <c r="M35" i="2"/>
  <c r="I41" i="3" l="1"/>
  <c r="M40" i="3"/>
  <c r="M36" i="2"/>
  <c r="I42" i="3" l="1"/>
  <c r="M41" i="3"/>
  <c r="M37" i="2"/>
  <c r="M42" i="3" l="1"/>
  <c r="I43" i="3"/>
  <c r="M38" i="2"/>
  <c r="M43" i="3" l="1"/>
  <c r="I44" i="3"/>
  <c r="M39" i="2"/>
  <c r="M44" i="3" l="1"/>
  <c r="I45" i="3"/>
  <c r="M41" i="2"/>
  <c r="M40" i="2"/>
  <c r="M45" i="3" l="1"/>
  <c r="I46" i="3"/>
  <c r="M46" i="3" l="1"/>
  <c r="I47" i="3"/>
  <c r="M47" i="3" l="1"/>
  <c r="I48" i="3"/>
  <c r="M48" i="3" l="1"/>
  <c r="I49" i="3"/>
  <c r="M49" i="3" l="1"/>
  <c r="I50" i="3"/>
  <c r="M50" i="3" l="1"/>
  <c r="I51" i="3"/>
  <c r="M51" i="3" l="1"/>
  <c r="I52" i="3"/>
  <c r="M52" i="3" l="1"/>
  <c r="I53" i="3"/>
  <c r="M53" i="3" l="1"/>
  <c r="I54" i="3"/>
  <c r="M54" i="3" l="1"/>
  <c r="I55" i="3"/>
  <c r="M55" i="3" l="1"/>
  <c r="I56" i="3"/>
  <c r="M56" i="3" l="1"/>
  <c r="I57" i="3"/>
  <c r="M57" i="3" l="1"/>
  <c r="I58" i="3"/>
  <c r="M58" i="3" l="1"/>
  <c r="I59" i="3"/>
  <c r="M59" i="3" l="1"/>
  <c r="I60" i="3"/>
  <c r="M60" i="3" l="1"/>
  <c r="I61" i="3"/>
  <c r="M61" i="3" l="1"/>
  <c r="I62" i="3"/>
  <c r="M62" i="3" l="1"/>
  <c r="I63" i="3"/>
  <c r="M63" i="3" l="1"/>
  <c r="I64" i="3"/>
  <c r="M64" i="3" l="1"/>
  <c r="I65" i="3"/>
  <c r="M65" i="3" l="1"/>
  <c r="I66" i="3"/>
  <c r="M66" i="3" l="1"/>
  <c r="I67" i="3"/>
  <c r="M67" i="3" l="1"/>
  <c r="I68" i="3"/>
  <c r="M68" i="3" l="1"/>
  <c r="I69" i="3"/>
  <c r="M69" i="3" l="1"/>
  <c r="I70" i="3"/>
  <c r="M70" i="3" l="1"/>
  <c r="I71" i="3"/>
  <c r="M71" i="3" l="1"/>
  <c r="I72" i="3"/>
  <c r="M72" i="3" l="1"/>
  <c r="I73" i="3"/>
  <c r="M73" i="3" l="1"/>
  <c r="I74" i="3"/>
  <c r="M74" i="3" l="1"/>
  <c r="I75" i="3"/>
  <c r="M75" i="3" l="1"/>
  <c r="I76" i="3"/>
  <c r="M76" i="3" l="1"/>
  <c r="I77" i="3"/>
  <c r="M77" i="3" l="1"/>
  <c r="I78" i="3"/>
  <c r="M78" i="3" l="1"/>
  <c r="I79" i="3"/>
  <c r="M79" i="3" l="1"/>
  <c r="I80" i="3"/>
  <c r="M80" i="3" l="1"/>
  <c r="I81" i="3"/>
  <c r="M81" i="3" l="1"/>
  <c r="I82" i="3"/>
  <c r="M82" i="3" l="1"/>
  <c r="I83" i="3"/>
  <c r="M83" i="3" l="1"/>
  <c r="I84" i="3"/>
  <c r="M84" i="3" l="1"/>
  <c r="I85" i="3"/>
  <c r="M85" i="3" l="1"/>
  <c r="I86" i="3"/>
  <c r="M86" i="3" l="1"/>
  <c r="I87" i="3"/>
  <c r="M87" i="3" l="1"/>
  <c r="I88" i="3"/>
  <c r="M88" i="3" l="1"/>
  <c r="I89" i="3"/>
  <c r="M89" i="3" l="1"/>
  <c r="I90" i="3"/>
  <c r="M90" i="3" l="1"/>
  <c r="I91" i="3"/>
  <c r="M91" i="3" l="1"/>
  <c r="I92" i="3"/>
  <c r="M92" i="3" l="1"/>
  <c r="I93" i="3"/>
  <c r="M93" i="3" l="1"/>
  <c r="I94" i="3"/>
  <c r="M94" i="3" l="1"/>
  <c r="I95" i="3"/>
  <c r="M95" i="3" l="1"/>
  <c r="I96" i="3"/>
  <c r="M96" i="3" l="1"/>
  <c r="I97" i="3"/>
  <c r="M97" i="3" l="1"/>
  <c r="I98" i="3"/>
  <c r="M98" i="3" l="1"/>
  <c r="I99" i="3"/>
  <c r="M99" i="3" l="1"/>
  <c r="I100" i="3"/>
  <c r="M100" i="3" l="1"/>
  <c r="I101" i="3"/>
  <c r="M101" i="3" l="1"/>
  <c r="I102" i="3"/>
  <c r="M102" i="3" l="1"/>
  <c r="I103" i="3"/>
  <c r="M103" i="3" l="1"/>
  <c r="I104" i="3"/>
  <c r="M104" i="3" l="1"/>
  <c r="I105" i="3"/>
  <c r="M105" i="3" l="1"/>
  <c r="I106" i="3"/>
  <c r="M106" i="3" l="1"/>
  <c r="I107" i="3"/>
  <c r="M107" i="3" l="1"/>
  <c r="I108" i="3"/>
  <c r="M108" i="3" l="1"/>
  <c r="I109" i="3"/>
  <c r="M109" i="3" l="1"/>
  <c r="I110" i="3"/>
  <c r="M110" i="3" l="1"/>
  <c r="I111" i="3"/>
  <c r="M111" i="3" l="1"/>
  <c r="I112" i="3"/>
  <c r="M112" i="3" l="1"/>
  <c r="I113" i="3"/>
  <c r="M113" i="3" l="1"/>
  <c r="I114" i="3"/>
  <c r="M114" i="3" l="1"/>
  <c r="I115" i="3"/>
  <c r="M115" i="3" l="1"/>
  <c r="I116" i="3"/>
  <c r="M116" i="3" l="1"/>
  <c r="I117" i="3"/>
  <c r="M117" i="3" l="1"/>
  <c r="I118" i="3"/>
  <c r="M118" i="3" l="1"/>
  <c r="I119" i="3"/>
  <c r="M119" i="3" l="1"/>
  <c r="I120" i="3"/>
  <c r="M120" i="3" l="1"/>
  <c r="I121" i="3"/>
  <c r="M121" i="3" l="1"/>
  <c r="I122" i="3"/>
  <c r="M122" i="3" l="1"/>
  <c r="I123" i="3"/>
  <c r="M123" i="3" l="1"/>
  <c r="I124" i="3"/>
  <c r="M124" i="3" l="1"/>
  <c r="I125" i="3"/>
  <c r="M125" i="3" l="1"/>
  <c r="I126" i="3"/>
  <c r="M126" i="3" s="1"/>
</calcChain>
</file>

<file path=xl/sharedStrings.xml><?xml version="1.0" encoding="utf-8"?>
<sst xmlns="http://schemas.openxmlformats.org/spreadsheetml/2006/main" count="48" uniqueCount="26">
  <si>
    <t>R</t>
  </si>
  <si>
    <t>F</t>
  </si>
  <si>
    <t>M</t>
  </si>
  <si>
    <t>Catalog Response Rate</t>
  </si>
  <si>
    <t>Email Response Rate</t>
  </si>
  <si>
    <t>Catalog Revenue Per Customer Order</t>
  </si>
  <si>
    <t>Email Revenue Per Customer Order</t>
  </si>
  <si>
    <t>Average Catalog Response Rate (Percent)</t>
  </si>
  <si>
    <t>Average Catalog Revenue Per Customer Order</t>
  </si>
  <si>
    <t>Lift</t>
  </si>
  <si>
    <t>Each RFM Segment Represents Percentile</t>
  </si>
  <si>
    <t>Cumulative Percentile (Random Mailing)</t>
  </si>
  <si>
    <t>Cumulative Percentile (Smart Mailing)</t>
  </si>
  <si>
    <t>Maximum Number of Prospects</t>
  </si>
  <si>
    <t>Estimated Number of Respondents</t>
  </si>
  <si>
    <t>Revenue (Smart Mailing)</t>
  </si>
  <si>
    <t>Cumulative Revenue (Smart Mailing)</t>
  </si>
  <si>
    <t>Cumulative Revenue (Random Mailing)</t>
  </si>
  <si>
    <t>Average Email Response Rate (Percent)</t>
  </si>
  <si>
    <t>Average Email Revenue Per Customer Order</t>
  </si>
  <si>
    <t>Cumulative Percentile (Random Emailing)</t>
  </si>
  <si>
    <t>Cumulative Percentile (Smart Emailing)</t>
  </si>
  <si>
    <t>Cumulative Revenue (Smart Emailing)</t>
  </si>
  <si>
    <t>Revenue (Smart Emailing)</t>
  </si>
  <si>
    <t>Cumulative Expected Lift</t>
  </si>
  <si>
    <t>Cumulative Revenue (Random Emailing)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</si>
</sst>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 applyBorder="1"/>
    <xf numFmtId="10" fontId="0" fillId="0" borderId="0" xfId="0" applyNumberFormat="1"/>
    <xf numFmtId="10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val>
          <c:smooth val="0"/>
        </c:ser>
        <c:ser>
          <c:idx val="1"/>
          <c:order val="1"/>
          <c:tx>
            <c:v>Smart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Set)'!$J$2:$J$126</c:f>
              <c:numCache>
                <c:formatCode>0.00%</c:formatCode>
                <c:ptCount val="125"/>
                <c:pt idx="0">
                  <c:v>2.6401352581610107E-2</c:v>
                </c:pt>
                <c:pt idx="1">
                  <c:v>4.8987731391164892E-2</c:v>
                </c:pt>
                <c:pt idx="2">
                  <c:v>7.0880478605800531E-2</c:v>
                </c:pt>
                <c:pt idx="3">
                  <c:v>9.2253002124246808E-2</c:v>
                </c:pt>
                <c:pt idx="4">
                  <c:v>0.11288854207309149</c:v>
                </c:pt>
                <c:pt idx="5">
                  <c:v>0.13261369055360478</c:v>
                </c:pt>
                <c:pt idx="6">
                  <c:v>0.15212207916070586</c:v>
                </c:pt>
                <c:pt idx="7">
                  <c:v>0.17150041184375958</c:v>
                </c:pt>
                <c:pt idx="8">
                  <c:v>0.19009840898252925</c:v>
                </c:pt>
                <c:pt idx="9">
                  <c:v>0.20817618242510957</c:v>
                </c:pt>
                <c:pt idx="10">
                  <c:v>0.22616725191832501</c:v>
                </c:pt>
                <c:pt idx="11">
                  <c:v>0.24398491351281065</c:v>
                </c:pt>
                <c:pt idx="12">
                  <c:v>0.26045866389214045</c:v>
                </c:pt>
                <c:pt idx="13">
                  <c:v>0.27649889452464577</c:v>
                </c:pt>
                <c:pt idx="14">
                  <c:v>0.29240906923310372</c:v>
                </c:pt>
                <c:pt idx="15">
                  <c:v>0.30814583604283197</c:v>
                </c:pt>
                <c:pt idx="16">
                  <c:v>0.32344908310573567</c:v>
                </c:pt>
                <c:pt idx="17">
                  <c:v>0.33840551437117983</c:v>
                </c:pt>
                <c:pt idx="18">
                  <c:v>0.35323188971257663</c:v>
                </c:pt>
                <c:pt idx="19">
                  <c:v>0.36745133740841912</c:v>
                </c:pt>
                <c:pt idx="20">
                  <c:v>0.3808904495599777</c:v>
                </c:pt>
                <c:pt idx="21">
                  <c:v>0.3940694498634415</c:v>
                </c:pt>
                <c:pt idx="22">
                  <c:v>0.40698833831881065</c:v>
                </c:pt>
                <c:pt idx="23">
                  <c:v>0.41943035505267295</c:v>
                </c:pt>
                <c:pt idx="24">
                  <c:v>0.43156890796375802</c:v>
                </c:pt>
                <c:pt idx="25">
                  <c:v>0.44327394112801866</c:v>
                </c:pt>
                <c:pt idx="26">
                  <c:v>0.45484891836823194</c:v>
                </c:pt>
                <c:pt idx="27">
                  <c:v>0.46638054363376275</c:v>
                </c:pt>
                <c:pt idx="28">
                  <c:v>0.47782546494992867</c:v>
                </c:pt>
                <c:pt idx="29">
                  <c:v>0.48905362639268241</c:v>
                </c:pt>
                <c:pt idx="30">
                  <c:v>0.50002167598734149</c:v>
                </c:pt>
                <c:pt idx="31">
                  <c:v>0.51051285386049361</c:v>
                </c:pt>
                <c:pt idx="32">
                  <c:v>0.5209173277842809</c:v>
                </c:pt>
                <c:pt idx="33">
                  <c:v>0.53080157801187877</c:v>
                </c:pt>
                <c:pt idx="34">
                  <c:v>0.54064247626479423</c:v>
                </c:pt>
                <c:pt idx="35">
                  <c:v>0.55030996661897991</c:v>
                </c:pt>
                <c:pt idx="36">
                  <c:v>0.55989075302380065</c:v>
                </c:pt>
                <c:pt idx="37">
                  <c:v>0.56938483547925645</c:v>
                </c:pt>
                <c:pt idx="38">
                  <c:v>0.57887891793471224</c:v>
                </c:pt>
                <c:pt idx="39">
                  <c:v>0.58832964841548563</c:v>
                </c:pt>
                <c:pt idx="40">
                  <c:v>0.59765032297221177</c:v>
                </c:pt>
                <c:pt idx="41">
                  <c:v>0.60684094160489044</c:v>
                </c:pt>
                <c:pt idx="42">
                  <c:v>0.61581480036415692</c:v>
                </c:pt>
                <c:pt idx="43">
                  <c:v>0.62470195517405858</c:v>
                </c:pt>
                <c:pt idx="44">
                  <c:v>0.6335457580092777</c:v>
                </c:pt>
                <c:pt idx="45">
                  <c:v>0.64225950492044959</c:v>
                </c:pt>
                <c:pt idx="46">
                  <c:v>0.65062643603416181</c:v>
                </c:pt>
                <c:pt idx="47">
                  <c:v>0.65886331122382669</c:v>
                </c:pt>
                <c:pt idx="48">
                  <c:v>0.6669701304894442</c:v>
                </c:pt>
                <c:pt idx="49">
                  <c:v>0.6750335977803793</c:v>
                </c:pt>
                <c:pt idx="50">
                  <c:v>0.68301036112194946</c:v>
                </c:pt>
                <c:pt idx="51">
                  <c:v>0.69081371656478985</c:v>
                </c:pt>
                <c:pt idx="52">
                  <c:v>0.69857372003294782</c:v>
                </c:pt>
                <c:pt idx="53">
                  <c:v>0.70633372350110568</c:v>
                </c:pt>
                <c:pt idx="54">
                  <c:v>0.71400702301989882</c:v>
                </c:pt>
                <c:pt idx="55">
                  <c:v>0.72142021069059714</c:v>
                </c:pt>
                <c:pt idx="56">
                  <c:v>0.72879004638661316</c:v>
                </c:pt>
                <c:pt idx="57">
                  <c:v>0.73602982615858192</c:v>
                </c:pt>
                <c:pt idx="58">
                  <c:v>0.74322625395586805</c:v>
                </c:pt>
                <c:pt idx="59">
                  <c:v>0.75024927385442441</c:v>
                </c:pt>
                <c:pt idx="60">
                  <c:v>0.75718558980361594</c:v>
                </c:pt>
                <c:pt idx="61">
                  <c:v>0.76407855377812495</c:v>
                </c:pt>
                <c:pt idx="62">
                  <c:v>0.77097151775263395</c:v>
                </c:pt>
                <c:pt idx="63">
                  <c:v>0.77777777777777801</c:v>
                </c:pt>
                <c:pt idx="64">
                  <c:v>0.78449733385355735</c:v>
                </c:pt>
                <c:pt idx="65">
                  <c:v>0.79108683400528934</c:v>
                </c:pt>
                <c:pt idx="66">
                  <c:v>0.7976329821823388</c:v>
                </c:pt>
                <c:pt idx="67">
                  <c:v>0.80413577838470574</c:v>
                </c:pt>
                <c:pt idx="68">
                  <c:v>0.81050851866302531</c:v>
                </c:pt>
                <c:pt idx="69">
                  <c:v>0.816881258941345</c:v>
                </c:pt>
                <c:pt idx="70">
                  <c:v>0.82312394329561722</c:v>
                </c:pt>
                <c:pt idx="71">
                  <c:v>0.82910651580179495</c:v>
                </c:pt>
                <c:pt idx="72">
                  <c:v>0.83495903238392533</c:v>
                </c:pt>
                <c:pt idx="73">
                  <c:v>0.84068149304200834</c:v>
                </c:pt>
                <c:pt idx="74">
                  <c:v>0.84636060172540895</c:v>
                </c:pt>
                <c:pt idx="75">
                  <c:v>0.85177959856071483</c:v>
                </c:pt>
                <c:pt idx="76">
                  <c:v>0.85702518749729084</c:v>
                </c:pt>
                <c:pt idx="77">
                  <c:v>0.86227077643386685</c:v>
                </c:pt>
                <c:pt idx="78">
                  <c:v>0.86751636537044285</c:v>
                </c:pt>
                <c:pt idx="79">
                  <c:v>0.87267525035765392</c:v>
                </c:pt>
                <c:pt idx="80">
                  <c:v>0.87766072744613532</c:v>
                </c:pt>
                <c:pt idx="81">
                  <c:v>0.88264620453461662</c:v>
                </c:pt>
                <c:pt idx="82">
                  <c:v>0.88715480990159101</c:v>
                </c:pt>
                <c:pt idx="83">
                  <c:v>0.8916200632938831</c:v>
                </c:pt>
                <c:pt idx="84">
                  <c:v>0.89604196471149267</c:v>
                </c:pt>
                <c:pt idx="85">
                  <c:v>0.90042051415441982</c:v>
                </c:pt>
                <c:pt idx="86">
                  <c:v>0.90475571162266455</c:v>
                </c:pt>
                <c:pt idx="87">
                  <c:v>0.90904755711622676</c:v>
                </c:pt>
                <c:pt idx="88">
                  <c:v>0.91329605063510655</c:v>
                </c:pt>
                <c:pt idx="89">
                  <c:v>0.91754454415398623</c:v>
                </c:pt>
                <c:pt idx="90">
                  <c:v>0.92174968569818372</c:v>
                </c:pt>
                <c:pt idx="91">
                  <c:v>0.9259548272423811</c:v>
                </c:pt>
                <c:pt idx="92">
                  <c:v>0.93002991286253112</c:v>
                </c:pt>
                <c:pt idx="93">
                  <c:v>0.93406164650799872</c:v>
                </c:pt>
                <c:pt idx="94">
                  <c:v>0.93805002817878369</c:v>
                </c:pt>
                <c:pt idx="95">
                  <c:v>0.94203840984956877</c:v>
                </c:pt>
                <c:pt idx="96">
                  <c:v>0.94594008757098902</c:v>
                </c:pt>
                <c:pt idx="97">
                  <c:v>0.94979841331772674</c:v>
                </c:pt>
                <c:pt idx="98">
                  <c:v>0.95357003511509952</c:v>
                </c:pt>
                <c:pt idx="99">
                  <c:v>0.95716824901374253</c:v>
                </c:pt>
                <c:pt idx="100">
                  <c:v>0.96067975896302071</c:v>
                </c:pt>
                <c:pt idx="101">
                  <c:v>0.96414791693761637</c:v>
                </c:pt>
                <c:pt idx="102">
                  <c:v>0.96744266701348236</c:v>
                </c:pt>
                <c:pt idx="103">
                  <c:v>0.97047730524125364</c:v>
                </c:pt>
                <c:pt idx="104">
                  <c:v>0.97333853557029515</c:v>
                </c:pt>
                <c:pt idx="105">
                  <c:v>0.97611306194997172</c:v>
                </c:pt>
                <c:pt idx="106">
                  <c:v>0.97862747648155368</c:v>
                </c:pt>
                <c:pt idx="107">
                  <c:v>0.98101183508908818</c:v>
                </c:pt>
                <c:pt idx="108">
                  <c:v>0.98330948974725796</c:v>
                </c:pt>
                <c:pt idx="109">
                  <c:v>0.98547708848138027</c:v>
                </c:pt>
                <c:pt idx="110">
                  <c:v>0.98729787141804315</c:v>
                </c:pt>
                <c:pt idx="111">
                  <c:v>0.98911865435470592</c:v>
                </c:pt>
                <c:pt idx="112">
                  <c:v>0.99080938136732144</c:v>
                </c:pt>
                <c:pt idx="113">
                  <c:v>0.99245675640525444</c:v>
                </c:pt>
                <c:pt idx="114">
                  <c:v>0.9940174274938226</c:v>
                </c:pt>
                <c:pt idx="115">
                  <c:v>0.99527463475961353</c:v>
                </c:pt>
                <c:pt idx="116">
                  <c:v>0.9964017861013571</c:v>
                </c:pt>
                <c:pt idx="117">
                  <c:v>0.99739888151905343</c:v>
                </c:pt>
                <c:pt idx="118">
                  <c:v>0.99817921706333745</c:v>
                </c:pt>
                <c:pt idx="119">
                  <c:v>0.99895955260762159</c:v>
                </c:pt>
                <c:pt idx="120">
                  <c:v>0.99956648025317574</c:v>
                </c:pt>
                <c:pt idx="121">
                  <c:v>1.0000000000000002</c:v>
                </c:pt>
                <c:pt idx="122">
                  <c:v>1.0000000000000002</c:v>
                </c:pt>
                <c:pt idx="123">
                  <c:v>1.0000000000000002</c:v>
                </c:pt>
                <c:pt idx="124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97152"/>
        <c:axId val="170499072"/>
      </c:lineChart>
      <c:catAx>
        <c:axId val="17049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/>
                  <a:t>Percentage of Prospects Contacted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49907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049907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SG" sz="1200"/>
                  <a:t>Percentage</a:t>
                </a:r>
                <a:r>
                  <a:rPr lang="en-SG" sz="1200" baseline="0"/>
                  <a:t> of Respondents Compared to Full Mailing</a:t>
                </a:r>
                <a:endParaRPr lang="en-SG" sz="12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49715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Set)'!$M$2:$M$126</c:f>
              <c:numCache>
                <c:formatCode>"$"#,##0.00</c:formatCode>
                <c:ptCount val="125"/>
                <c:pt idx="0">
                  <c:v>144.12503711231994</c:v>
                </c:pt>
                <c:pt idx="1">
                  <c:v>288.25007422463989</c:v>
                </c:pt>
                <c:pt idx="2">
                  <c:v>432.37511133695983</c:v>
                </c:pt>
                <c:pt idx="3">
                  <c:v>576.50014844927978</c:v>
                </c:pt>
                <c:pt idx="4">
                  <c:v>720.62518556159978</c:v>
                </c:pt>
                <c:pt idx="5">
                  <c:v>864.75022267391967</c:v>
                </c:pt>
                <c:pt idx="6">
                  <c:v>1008.8752597862398</c:v>
                </c:pt>
                <c:pt idx="7">
                  <c:v>1153.0002968985596</c:v>
                </c:pt>
                <c:pt idx="8">
                  <c:v>1297.1253340108799</c:v>
                </c:pt>
                <c:pt idx="9">
                  <c:v>1441.2503711231998</c:v>
                </c:pt>
                <c:pt idx="10">
                  <c:v>1585.3754082355199</c:v>
                </c:pt>
                <c:pt idx="11">
                  <c:v>1729.50044534784</c:v>
                </c:pt>
                <c:pt idx="12">
                  <c:v>1873.6254824601604</c:v>
                </c:pt>
                <c:pt idx="13">
                  <c:v>2017.7505195724802</c:v>
                </c:pt>
                <c:pt idx="14">
                  <c:v>2161.8755566848004</c:v>
                </c:pt>
                <c:pt idx="15">
                  <c:v>2306.0005937971205</c:v>
                </c:pt>
                <c:pt idx="16">
                  <c:v>2450.1256309094401</c:v>
                </c:pt>
                <c:pt idx="17">
                  <c:v>2594.2506680217602</c:v>
                </c:pt>
                <c:pt idx="18">
                  <c:v>2738.3757051340804</c:v>
                </c:pt>
                <c:pt idx="19">
                  <c:v>2882.5007422464009</c:v>
                </c:pt>
                <c:pt idx="20">
                  <c:v>3026.6257793587206</c:v>
                </c:pt>
                <c:pt idx="21">
                  <c:v>3170.7508164710407</c:v>
                </c:pt>
                <c:pt idx="22">
                  <c:v>3314.8758535833608</c:v>
                </c:pt>
                <c:pt idx="23">
                  <c:v>3459.0008906956809</c:v>
                </c:pt>
                <c:pt idx="24">
                  <c:v>3603.1259278080011</c:v>
                </c:pt>
                <c:pt idx="25">
                  <c:v>3747.2509649203216</c:v>
                </c:pt>
                <c:pt idx="26">
                  <c:v>3891.3760020326413</c:v>
                </c:pt>
                <c:pt idx="27">
                  <c:v>4035.5010391449609</c:v>
                </c:pt>
                <c:pt idx="28">
                  <c:v>4179.6260762572811</c:v>
                </c:pt>
                <c:pt idx="29">
                  <c:v>4323.7511133696007</c:v>
                </c:pt>
                <c:pt idx="30">
                  <c:v>4467.8761504819222</c:v>
                </c:pt>
                <c:pt idx="31">
                  <c:v>4612.0011875942419</c:v>
                </c:pt>
                <c:pt idx="32">
                  <c:v>4756.1262247065615</c:v>
                </c:pt>
                <c:pt idx="33">
                  <c:v>4900.2512618188821</c:v>
                </c:pt>
                <c:pt idx="34">
                  <c:v>5044.3762989312017</c:v>
                </c:pt>
                <c:pt idx="35">
                  <c:v>5188.5013360435214</c:v>
                </c:pt>
                <c:pt idx="36">
                  <c:v>5332.6263731558429</c:v>
                </c:pt>
                <c:pt idx="37">
                  <c:v>5476.7514102681625</c:v>
                </c:pt>
                <c:pt idx="38">
                  <c:v>5620.8764473804831</c:v>
                </c:pt>
                <c:pt idx="39">
                  <c:v>5765.0014844928028</c:v>
                </c:pt>
                <c:pt idx="40">
                  <c:v>5909.1265216051224</c:v>
                </c:pt>
                <c:pt idx="41">
                  <c:v>6053.2515587174421</c:v>
                </c:pt>
                <c:pt idx="42">
                  <c:v>6197.3765958297627</c:v>
                </c:pt>
                <c:pt idx="43">
                  <c:v>6341.5016329420823</c:v>
                </c:pt>
                <c:pt idx="44">
                  <c:v>6485.626670054402</c:v>
                </c:pt>
                <c:pt idx="45">
                  <c:v>6629.7517071667235</c:v>
                </c:pt>
                <c:pt idx="46">
                  <c:v>6773.8767442790431</c:v>
                </c:pt>
                <c:pt idx="47">
                  <c:v>6918.0017813913628</c:v>
                </c:pt>
                <c:pt idx="48">
                  <c:v>7062.1268185036824</c:v>
                </c:pt>
                <c:pt idx="49">
                  <c:v>7206.2518556160039</c:v>
                </c:pt>
                <c:pt idx="50">
                  <c:v>7350.3768927283236</c:v>
                </c:pt>
                <c:pt idx="51">
                  <c:v>7494.5019298406432</c:v>
                </c:pt>
                <c:pt idx="52">
                  <c:v>7638.6269669529638</c:v>
                </c:pt>
                <c:pt idx="53">
                  <c:v>7782.7520040652844</c:v>
                </c:pt>
                <c:pt idx="54">
                  <c:v>7926.877041177604</c:v>
                </c:pt>
                <c:pt idx="55">
                  <c:v>8071.0020782899246</c:v>
                </c:pt>
                <c:pt idx="56">
                  <c:v>8215.1271154022452</c:v>
                </c:pt>
                <c:pt idx="57">
                  <c:v>8359.2521525145639</c:v>
                </c:pt>
                <c:pt idx="58">
                  <c:v>8503.3771896268845</c:v>
                </c:pt>
                <c:pt idx="59">
                  <c:v>8647.5022267392033</c:v>
                </c:pt>
                <c:pt idx="60">
                  <c:v>8791.6272638515238</c:v>
                </c:pt>
                <c:pt idx="61">
                  <c:v>8935.7523009638444</c:v>
                </c:pt>
                <c:pt idx="62">
                  <c:v>9079.877338076165</c:v>
                </c:pt>
                <c:pt idx="63">
                  <c:v>9224.0023751884837</c:v>
                </c:pt>
                <c:pt idx="64">
                  <c:v>9368.1274123008043</c:v>
                </c:pt>
                <c:pt idx="65">
                  <c:v>9512.252449413123</c:v>
                </c:pt>
                <c:pt idx="66">
                  <c:v>9656.3774865254436</c:v>
                </c:pt>
                <c:pt idx="67">
                  <c:v>9800.5025236377642</c:v>
                </c:pt>
                <c:pt idx="68">
                  <c:v>9944.6275607500829</c:v>
                </c:pt>
                <c:pt idx="69">
                  <c:v>10088.752597862403</c:v>
                </c:pt>
                <c:pt idx="70">
                  <c:v>10232.877634974724</c:v>
                </c:pt>
                <c:pt idx="71">
                  <c:v>10377.002672087043</c:v>
                </c:pt>
                <c:pt idx="72">
                  <c:v>10521.127709199363</c:v>
                </c:pt>
                <c:pt idx="73">
                  <c:v>10665.252746311686</c:v>
                </c:pt>
                <c:pt idx="74">
                  <c:v>10809.377783424005</c:v>
                </c:pt>
                <c:pt idx="75">
                  <c:v>10953.502820536325</c:v>
                </c:pt>
                <c:pt idx="76">
                  <c:v>11097.627857648644</c:v>
                </c:pt>
                <c:pt idx="77">
                  <c:v>11241.752894760966</c:v>
                </c:pt>
                <c:pt idx="78">
                  <c:v>11385.877931873285</c:v>
                </c:pt>
                <c:pt idx="79">
                  <c:v>11530.002968985606</c:v>
                </c:pt>
                <c:pt idx="80">
                  <c:v>11674.128006097924</c:v>
                </c:pt>
                <c:pt idx="81">
                  <c:v>11818.253043210245</c:v>
                </c:pt>
                <c:pt idx="82">
                  <c:v>11962.378080322564</c:v>
                </c:pt>
                <c:pt idx="83">
                  <c:v>12106.503117434884</c:v>
                </c:pt>
                <c:pt idx="84">
                  <c:v>12250.628154547205</c:v>
                </c:pt>
                <c:pt idx="85">
                  <c:v>12394.753191659525</c:v>
                </c:pt>
                <c:pt idx="86">
                  <c:v>12538.878228771848</c:v>
                </c:pt>
                <c:pt idx="87">
                  <c:v>12683.003265884165</c:v>
                </c:pt>
                <c:pt idx="88">
                  <c:v>12827.128302996487</c:v>
                </c:pt>
                <c:pt idx="89">
                  <c:v>12971.253340108804</c:v>
                </c:pt>
                <c:pt idx="90">
                  <c:v>13115.378377221126</c:v>
                </c:pt>
                <c:pt idx="91">
                  <c:v>13259.503414333447</c:v>
                </c:pt>
                <c:pt idx="92">
                  <c:v>13403.628451445766</c:v>
                </c:pt>
                <c:pt idx="93">
                  <c:v>13547.753488558086</c:v>
                </c:pt>
                <c:pt idx="94">
                  <c:v>13691.878525670405</c:v>
                </c:pt>
                <c:pt idx="95">
                  <c:v>13836.003562782726</c:v>
                </c:pt>
                <c:pt idx="96">
                  <c:v>13980.128599895046</c:v>
                </c:pt>
                <c:pt idx="97">
                  <c:v>14124.253637007365</c:v>
                </c:pt>
                <c:pt idx="98">
                  <c:v>14268.378674119685</c:v>
                </c:pt>
                <c:pt idx="99">
                  <c:v>14412.503711232008</c:v>
                </c:pt>
                <c:pt idx="100">
                  <c:v>14556.628748344328</c:v>
                </c:pt>
                <c:pt idx="101">
                  <c:v>14700.753785456647</c:v>
                </c:pt>
                <c:pt idx="102">
                  <c:v>14844.878822568966</c:v>
                </c:pt>
                <c:pt idx="103">
                  <c:v>14989.003859681286</c:v>
                </c:pt>
                <c:pt idx="104">
                  <c:v>15133.128896793605</c:v>
                </c:pt>
                <c:pt idx="105">
                  <c:v>15277.253933905928</c:v>
                </c:pt>
                <c:pt idx="106">
                  <c:v>15421.37897101825</c:v>
                </c:pt>
                <c:pt idx="107">
                  <c:v>15565.504008130569</c:v>
                </c:pt>
                <c:pt idx="108">
                  <c:v>15709.629045242889</c:v>
                </c:pt>
                <c:pt idx="109">
                  <c:v>15853.754082355208</c:v>
                </c:pt>
                <c:pt idx="110">
                  <c:v>15997.879119467529</c:v>
                </c:pt>
                <c:pt idx="111">
                  <c:v>16142.004156579849</c:v>
                </c:pt>
                <c:pt idx="112">
                  <c:v>16286.129193692168</c:v>
                </c:pt>
                <c:pt idx="113">
                  <c:v>16430.25423080449</c:v>
                </c:pt>
                <c:pt idx="114">
                  <c:v>16574.379267916807</c:v>
                </c:pt>
                <c:pt idx="115">
                  <c:v>16718.504305029128</c:v>
                </c:pt>
                <c:pt idx="116">
                  <c:v>16862.629342141448</c:v>
                </c:pt>
                <c:pt idx="117">
                  <c:v>17006.754379253769</c:v>
                </c:pt>
                <c:pt idx="118">
                  <c:v>17150.87941636609</c:v>
                </c:pt>
                <c:pt idx="119">
                  <c:v>17295.004453478407</c:v>
                </c:pt>
                <c:pt idx="120">
                  <c:v>17439.129490590727</c:v>
                </c:pt>
                <c:pt idx="121">
                  <c:v>17583.254527703048</c:v>
                </c:pt>
                <c:pt idx="122">
                  <c:v>17727.379564815368</c:v>
                </c:pt>
                <c:pt idx="123">
                  <c:v>17871.504601927689</c:v>
                </c:pt>
                <c:pt idx="124">
                  <c:v>18015.629639040006</c:v>
                </c:pt>
              </c:numCache>
            </c:numRef>
          </c:val>
          <c:smooth val="0"/>
        </c:ser>
        <c:ser>
          <c:idx val="1"/>
          <c:order val="1"/>
          <c:tx>
            <c:v>Smart Mailing</c:v>
          </c:tx>
          <c:marker>
            <c:symbol val="none"/>
          </c:marker>
          <c:cat>
            <c:numRef>
              <c:f>'Catalog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'Catalog Analysis (Second Set)'!$L$2:$L$126</c:f>
              <c:numCache>
                <c:formatCode>"$"#,##0.00</c:formatCode>
                <c:ptCount val="125"/>
                <c:pt idx="0">
                  <c:v>363.84096000000005</c:v>
                </c:pt>
                <c:pt idx="1">
                  <c:v>617.04696000000013</c:v>
                </c:pt>
                <c:pt idx="2">
                  <c:v>785.47456000000011</c:v>
                </c:pt>
                <c:pt idx="3">
                  <c:v>1106.12176</c:v>
                </c:pt>
                <c:pt idx="4">
                  <c:v>1365.0276799999999</c:v>
                </c:pt>
                <c:pt idx="5">
                  <c:v>1592.4184799999998</c:v>
                </c:pt>
                <c:pt idx="6">
                  <c:v>2244.9544799999999</c:v>
                </c:pt>
                <c:pt idx="7">
                  <c:v>2425.9715999999999</c:v>
                </c:pt>
                <c:pt idx="8">
                  <c:v>2710.0382399999999</c:v>
                </c:pt>
                <c:pt idx="9">
                  <c:v>3019.7191199999997</c:v>
                </c:pt>
                <c:pt idx="10">
                  <c:v>3618.14912</c:v>
                </c:pt>
                <c:pt idx="11">
                  <c:v>4195.2588800000003</c:v>
                </c:pt>
                <c:pt idx="12">
                  <c:v>4513.1820800000005</c:v>
                </c:pt>
                <c:pt idx="13">
                  <c:v>4695.6364800000001</c:v>
                </c:pt>
                <c:pt idx="14">
                  <c:v>5045.1379200000001</c:v>
                </c:pt>
                <c:pt idx="15">
                  <c:v>5714.3647199999996</c:v>
                </c:pt>
                <c:pt idx="16">
                  <c:v>5871.0967199999996</c:v>
                </c:pt>
                <c:pt idx="17">
                  <c:v>6069.5683199999994</c:v>
                </c:pt>
                <c:pt idx="18">
                  <c:v>6241.9636799999998</c:v>
                </c:pt>
                <c:pt idx="19">
                  <c:v>6471.4587199999996</c:v>
                </c:pt>
                <c:pt idx="20">
                  <c:v>6644.4635199999993</c:v>
                </c:pt>
                <c:pt idx="21">
                  <c:v>6806.4833599999993</c:v>
                </c:pt>
                <c:pt idx="22">
                  <c:v>7336.6849599999996</c:v>
                </c:pt>
                <c:pt idx="23">
                  <c:v>7713.2748799999999</c:v>
                </c:pt>
                <c:pt idx="24">
                  <c:v>7901.7260800000004</c:v>
                </c:pt>
                <c:pt idx="25">
                  <c:v>8287.1132799999996</c:v>
                </c:pt>
                <c:pt idx="26">
                  <c:v>8506.501839999999</c:v>
                </c:pt>
                <c:pt idx="27">
                  <c:v>8665.3357599999981</c:v>
                </c:pt>
                <c:pt idx="28">
                  <c:v>8873.4311199999975</c:v>
                </c:pt>
                <c:pt idx="29">
                  <c:v>9042.8999999999978</c:v>
                </c:pt>
                <c:pt idx="30">
                  <c:v>9186.1587199999976</c:v>
                </c:pt>
                <c:pt idx="31">
                  <c:v>9346.6143999999967</c:v>
                </c:pt>
                <c:pt idx="32">
                  <c:v>9767.0943999999963</c:v>
                </c:pt>
                <c:pt idx="33">
                  <c:v>9863.7846399999962</c:v>
                </c:pt>
                <c:pt idx="34">
                  <c:v>9985.529279999997</c:v>
                </c:pt>
                <c:pt idx="35">
                  <c:v>10055.765359999998</c:v>
                </c:pt>
                <c:pt idx="36">
                  <c:v>10435.796959999998</c:v>
                </c:pt>
                <c:pt idx="37">
                  <c:v>10546.926319999999</c:v>
                </c:pt>
                <c:pt idx="38">
                  <c:v>10784.585119999998</c:v>
                </c:pt>
                <c:pt idx="39">
                  <c:v>11139.053119999999</c:v>
                </c:pt>
                <c:pt idx="40">
                  <c:v>11320.151919999998</c:v>
                </c:pt>
                <c:pt idx="41">
                  <c:v>11470.163119999999</c:v>
                </c:pt>
                <c:pt idx="42">
                  <c:v>11810.553919999998</c:v>
                </c:pt>
                <c:pt idx="43">
                  <c:v>12071.248319999999</c:v>
                </c:pt>
                <c:pt idx="44">
                  <c:v>12280.111679999998</c:v>
                </c:pt>
                <c:pt idx="45">
                  <c:v>12367.586879999999</c:v>
                </c:pt>
                <c:pt idx="46">
                  <c:v>12473.227359999999</c:v>
                </c:pt>
                <c:pt idx="47">
                  <c:v>12612.656959999998</c:v>
                </c:pt>
                <c:pt idx="48">
                  <c:v>13015.799039999998</c:v>
                </c:pt>
                <c:pt idx="49">
                  <c:v>13143.945599999997</c:v>
                </c:pt>
                <c:pt idx="50">
                  <c:v>13217.133439999998</c:v>
                </c:pt>
                <c:pt idx="51">
                  <c:v>13598.589439999998</c:v>
                </c:pt>
                <c:pt idx="52">
                  <c:v>13925.830079999998</c:v>
                </c:pt>
                <c:pt idx="53">
                  <c:v>14017.077119999998</c:v>
                </c:pt>
                <c:pt idx="54">
                  <c:v>14136.983999999999</c:v>
                </c:pt>
                <c:pt idx="55">
                  <c:v>14471.117999999999</c:v>
                </c:pt>
                <c:pt idx="56">
                  <c:v>14796.293999999998</c:v>
                </c:pt>
                <c:pt idx="57">
                  <c:v>14849.774079999997</c:v>
                </c:pt>
                <c:pt idx="58">
                  <c:v>14949.320959999997</c:v>
                </c:pt>
                <c:pt idx="59">
                  <c:v>15250.692799999997</c:v>
                </c:pt>
                <c:pt idx="60">
                  <c:v>15381.316799999997</c:v>
                </c:pt>
                <c:pt idx="61">
                  <c:v>15518.273039999996</c:v>
                </c:pt>
                <c:pt idx="62">
                  <c:v>15620.936159999996</c:v>
                </c:pt>
                <c:pt idx="63">
                  <c:v>15730.610079999995</c:v>
                </c:pt>
                <c:pt idx="64">
                  <c:v>15920.082079999995</c:v>
                </c:pt>
                <c:pt idx="65">
                  <c:v>16016.377119999996</c:v>
                </c:pt>
                <c:pt idx="66">
                  <c:v>16091.985839999996</c:v>
                </c:pt>
                <c:pt idx="67">
                  <c:v>16169.241839999995</c:v>
                </c:pt>
                <c:pt idx="68">
                  <c:v>16293.368639999995</c:v>
                </c:pt>
                <c:pt idx="69">
                  <c:v>16335.128399999996</c:v>
                </c:pt>
                <c:pt idx="70">
                  <c:v>16458.035279999996</c:v>
                </c:pt>
                <c:pt idx="71">
                  <c:v>16534.409999999996</c:v>
                </c:pt>
                <c:pt idx="72">
                  <c:v>16662.692399999996</c:v>
                </c:pt>
                <c:pt idx="73">
                  <c:v>16724.975279999995</c:v>
                </c:pt>
                <c:pt idx="74">
                  <c:v>17027.061279999994</c:v>
                </c:pt>
                <c:pt idx="75">
                  <c:v>17115.271279999994</c:v>
                </c:pt>
                <c:pt idx="76">
                  <c:v>17203.581919999993</c:v>
                </c:pt>
                <c:pt idx="77">
                  <c:v>17368.867919999993</c:v>
                </c:pt>
                <c:pt idx="78">
                  <c:v>17581.372959999993</c:v>
                </c:pt>
                <c:pt idx="79">
                  <c:v>17650.421519999993</c:v>
                </c:pt>
                <c:pt idx="80">
                  <c:v>17718.492319999994</c:v>
                </c:pt>
                <c:pt idx="81">
                  <c:v>17782.036719999993</c:v>
                </c:pt>
                <c:pt idx="82">
                  <c:v>17847.240559999991</c:v>
                </c:pt>
                <c:pt idx="83">
                  <c:v>18070.841199999992</c:v>
                </c:pt>
                <c:pt idx="84">
                  <c:v>18125.219439999993</c:v>
                </c:pt>
                <c:pt idx="85">
                  <c:v>18184.025679999995</c:v>
                </c:pt>
                <c:pt idx="86">
                  <c:v>18223.761679999996</c:v>
                </c:pt>
                <c:pt idx="87">
                  <c:v>18275.146639999995</c:v>
                </c:pt>
                <c:pt idx="88">
                  <c:v>18324.938479999997</c:v>
                </c:pt>
                <c:pt idx="89">
                  <c:v>18358.156559999996</c:v>
                </c:pt>
                <c:pt idx="90">
                  <c:v>18446.154959999996</c:v>
                </c:pt>
                <c:pt idx="91">
                  <c:v>18508.615199999997</c:v>
                </c:pt>
                <c:pt idx="92">
                  <c:v>18586.860799999995</c:v>
                </c:pt>
                <c:pt idx="93">
                  <c:v>18644.915119999994</c:v>
                </c:pt>
                <c:pt idx="94">
                  <c:v>18701.653359999993</c:v>
                </c:pt>
                <c:pt idx="95">
                  <c:v>18748.293679999992</c:v>
                </c:pt>
                <c:pt idx="96">
                  <c:v>18816.700879999993</c:v>
                </c:pt>
                <c:pt idx="97">
                  <c:v>18863.970559999994</c:v>
                </c:pt>
                <c:pt idx="98">
                  <c:v>18927.334399999996</c:v>
                </c:pt>
                <c:pt idx="99">
                  <c:v>18969.617919999997</c:v>
                </c:pt>
                <c:pt idx="100">
                  <c:v>19058.685519999995</c:v>
                </c:pt>
                <c:pt idx="101">
                  <c:v>19085.616719999995</c:v>
                </c:pt>
                <c:pt idx="102">
                  <c:v>19117.171919999993</c:v>
                </c:pt>
                <c:pt idx="103">
                  <c:v>19143.049519999993</c:v>
                </c:pt>
                <c:pt idx="104">
                  <c:v>19175.753839999994</c:v>
                </c:pt>
                <c:pt idx="105">
                  <c:v>19213.211759999995</c:v>
                </c:pt>
                <c:pt idx="106">
                  <c:v>19251.765519999994</c:v>
                </c:pt>
                <c:pt idx="107">
                  <c:v>19283.243119999992</c:v>
                </c:pt>
                <c:pt idx="108">
                  <c:v>19300.601679999992</c:v>
                </c:pt>
                <c:pt idx="109">
                  <c:v>19330.773679999991</c:v>
                </c:pt>
                <c:pt idx="110">
                  <c:v>19353.49735999999</c:v>
                </c:pt>
                <c:pt idx="111">
                  <c:v>19379.009839999992</c:v>
                </c:pt>
                <c:pt idx="112">
                  <c:v>19396.472479999993</c:v>
                </c:pt>
                <c:pt idx="113">
                  <c:v>19411.347199999993</c:v>
                </c:pt>
                <c:pt idx="114">
                  <c:v>19425.539839999994</c:v>
                </c:pt>
                <c:pt idx="115">
                  <c:v>19438.675679999993</c:v>
                </c:pt>
                <c:pt idx="116">
                  <c:v>19447.632159999994</c:v>
                </c:pt>
                <c:pt idx="117">
                  <c:v>19454.005919999992</c:v>
                </c:pt>
                <c:pt idx="118">
                  <c:v>19459.470719999994</c:v>
                </c:pt>
                <c:pt idx="119">
                  <c:v>19469.059679999995</c:v>
                </c:pt>
                <c:pt idx="120">
                  <c:v>19474.054879999996</c:v>
                </c:pt>
                <c:pt idx="121">
                  <c:v>19480.006879999997</c:v>
                </c:pt>
                <c:pt idx="122">
                  <c:v>19480.006879999997</c:v>
                </c:pt>
                <c:pt idx="123">
                  <c:v>19480.006879999997</c:v>
                </c:pt>
                <c:pt idx="124">
                  <c:v>19480.006879999997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741760"/>
        <c:axId val="170743680"/>
      </c:lineChart>
      <c:catAx>
        <c:axId val="1707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 b="1" i="0" baseline="0">
                    <a:effectLst/>
                  </a:rPr>
                  <a:t>Percentage of Prospects Contacted</a:t>
                </a:r>
                <a:endParaRPr lang="en-SG" sz="12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74368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074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200"/>
                  <a:t>Revenue from Respondents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70741760"/>
        <c:crosses val="autoZero"/>
        <c:crossBetween val="between"/>
        <c:majorUnit val="300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val>
          <c:smooth val="0"/>
        </c:ser>
        <c:ser>
          <c:idx val="1"/>
          <c:order val="1"/>
          <c:tx>
            <c:v>Smart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Set)'!$J$2:$J$126</c:f>
              <c:numCache>
                <c:formatCode>0.00%</c:formatCode>
                <c:ptCount val="125"/>
                <c:pt idx="0">
                  <c:v>0.14593734172635855</c:v>
                </c:pt>
                <c:pt idx="1">
                  <c:v>0.19115838217205716</c:v>
                </c:pt>
                <c:pt idx="2">
                  <c:v>0.23551117864119836</c:v>
                </c:pt>
                <c:pt idx="3">
                  <c:v>0.27364155994501144</c:v>
                </c:pt>
                <c:pt idx="4">
                  <c:v>0.30431951378337335</c:v>
                </c:pt>
                <c:pt idx="5">
                  <c:v>0.33427393097460412</c:v>
                </c:pt>
                <c:pt idx="6">
                  <c:v>0.3621300918891544</c:v>
                </c:pt>
                <c:pt idx="7">
                  <c:v>0.38904565516243422</c:v>
                </c:pt>
                <c:pt idx="8">
                  <c:v>0.41509297445915666</c:v>
                </c:pt>
                <c:pt idx="9">
                  <c:v>0.44048911077346098</c:v>
                </c:pt>
                <c:pt idx="10">
                  <c:v>0.4621228565226832</c:v>
                </c:pt>
                <c:pt idx="11">
                  <c:v>0.48122422400694631</c:v>
                </c:pt>
                <c:pt idx="12">
                  <c:v>0.498227335214529</c:v>
                </c:pt>
                <c:pt idx="13">
                  <c:v>0.51450690977498048</c:v>
                </c:pt>
                <c:pt idx="14">
                  <c:v>0.5301353013530139</c:v>
                </c:pt>
                <c:pt idx="15">
                  <c:v>0.54489544895448994</c:v>
                </c:pt>
                <c:pt idx="16">
                  <c:v>0.55936618189711351</c:v>
                </c:pt>
                <c:pt idx="17">
                  <c:v>0.57267925620432725</c:v>
                </c:pt>
                <c:pt idx="18">
                  <c:v>0.58526879386440966</c:v>
                </c:pt>
                <c:pt idx="19">
                  <c:v>0.59749656320092659</c:v>
                </c:pt>
                <c:pt idx="20">
                  <c:v>0.60972433253744351</c:v>
                </c:pt>
                <c:pt idx="21">
                  <c:v>0.62173504087982112</c:v>
                </c:pt>
                <c:pt idx="22">
                  <c:v>0.63345633456334627</c:v>
                </c:pt>
                <c:pt idx="23">
                  <c:v>0.64510527458215816</c:v>
                </c:pt>
                <c:pt idx="24">
                  <c:v>0.65675421460097005</c:v>
                </c:pt>
                <c:pt idx="25">
                  <c:v>0.66818609362564263</c:v>
                </c:pt>
                <c:pt idx="26">
                  <c:v>0.6790391433326104</c:v>
                </c:pt>
                <c:pt idx="27">
                  <c:v>0.68887924173359427</c:v>
                </c:pt>
                <c:pt idx="28">
                  <c:v>0.69871934013457826</c:v>
                </c:pt>
                <c:pt idx="29">
                  <c:v>0.70841473120613607</c:v>
                </c:pt>
                <c:pt idx="30">
                  <c:v>0.71803776861298063</c:v>
                </c:pt>
                <c:pt idx="31">
                  <c:v>0.72737139136097284</c:v>
                </c:pt>
                <c:pt idx="32">
                  <c:v>0.73670501410896505</c:v>
                </c:pt>
                <c:pt idx="33">
                  <c:v>0.74553216120396537</c:v>
                </c:pt>
                <c:pt idx="34">
                  <c:v>0.7539975399754002</c:v>
                </c:pt>
                <c:pt idx="35">
                  <c:v>0.76195644309384314</c:v>
                </c:pt>
                <c:pt idx="36">
                  <c:v>0.7690471022357287</c:v>
                </c:pt>
                <c:pt idx="37">
                  <c:v>0.77613776137761437</c:v>
                </c:pt>
                <c:pt idx="38">
                  <c:v>0.78315606685478667</c:v>
                </c:pt>
                <c:pt idx="39">
                  <c:v>0.78995731133781977</c:v>
                </c:pt>
                <c:pt idx="40">
                  <c:v>0.79675855582085275</c:v>
                </c:pt>
                <c:pt idx="41">
                  <c:v>0.80348744663917271</c:v>
                </c:pt>
                <c:pt idx="42">
                  <c:v>0.81007163012806638</c:v>
                </c:pt>
                <c:pt idx="43">
                  <c:v>0.81658345995224701</c:v>
                </c:pt>
                <c:pt idx="44">
                  <c:v>0.82302293611171451</c:v>
                </c:pt>
                <c:pt idx="45">
                  <c:v>0.82902829028290326</c:v>
                </c:pt>
                <c:pt idx="46">
                  <c:v>0.83452716880110023</c:v>
                </c:pt>
                <c:pt idx="47">
                  <c:v>0.83988133998987091</c:v>
                </c:pt>
                <c:pt idx="48">
                  <c:v>0.84480138919036296</c:v>
                </c:pt>
                <c:pt idx="49">
                  <c:v>0.84964908472614187</c:v>
                </c:pt>
                <c:pt idx="50">
                  <c:v>0.85449678026192077</c:v>
                </c:pt>
                <c:pt idx="51">
                  <c:v>0.85934447579769968</c:v>
                </c:pt>
                <c:pt idx="52">
                  <c:v>0.8640474640040523</c:v>
                </c:pt>
                <c:pt idx="53">
                  <c:v>0.86875045221040492</c:v>
                </c:pt>
                <c:pt idx="54">
                  <c:v>0.87316402575790508</c:v>
                </c:pt>
                <c:pt idx="55">
                  <c:v>0.87750524564069221</c:v>
                </c:pt>
                <c:pt idx="56">
                  <c:v>0.88170175819405294</c:v>
                </c:pt>
                <c:pt idx="57">
                  <c:v>0.88589827074741379</c:v>
                </c:pt>
                <c:pt idx="58">
                  <c:v>0.89009478330077463</c:v>
                </c:pt>
                <c:pt idx="59">
                  <c:v>0.89421894218942233</c:v>
                </c:pt>
                <c:pt idx="60">
                  <c:v>0.89834310107807014</c:v>
                </c:pt>
                <c:pt idx="61">
                  <c:v>0.90239490630200458</c:v>
                </c:pt>
                <c:pt idx="62">
                  <c:v>0.90637435786122611</c:v>
                </c:pt>
                <c:pt idx="63">
                  <c:v>0.90934085811446397</c:v>
                </c:pt>
                <c:pt idx="64">
                  <c:v>0.9120902973735624</c:v>
                </c:pt>
                <c:pt idx="65">
                  <c:v>0.91483973663266094</c:v>
                </c:pt>
                <c:pt idx="66">
                  <c:v>0.91751682222704634</c:v>
                </c:pt>
                <c:pt idx="67">
                  <c:v>0.92004920049200545</c:v>
                </c:pt>
                <c:pt idx="68">
                  <c:v>0.92258157875696456</c:v>
                </c:pt>
                <c:pt idx="69">
                  <c:v>0.92504160335721064</c:v>
                </c:pt>
                <c:pt idx="70">
                  <c:v>0.92750162795745672</c:v>
                </c:pt>
                <c:pt idx="71">
                  <c:v>0.9299616525577028</c:v>
                </c:pt>
                <c:pt idx="72">
                  <c:v>0.93242167715794888</c:v>
                </c:pt>
                <c:pt idx="73">
                  <c:v>0.93473699442876856</c:v>
                </c:pt>
                <c:pt idx="74">
                  <c:v>0.93705231169958836</c:v>
                </c:pt>
                <c:pt idx="75">
                  <c:v>0.93929527530569501</c:v>
                </c:pt>
                <c:pt idx="76">
                  <c:v>0.94153823891180177</c:v>
                </c:pt>
                <c:pt idx="77">
                  <c:v>0.94370884885319528</c:v>
                </c:pt>
                <c:pt idx="78">
                  <c:v>0.94587945879458868</c:v>
                </c:pt>
                <c:pt idx="79">
                  <c:v>0.94805006873598219</c:v>
                </c:pt>
                <c:pt idx="80">
                  <c:v>0.9502206786773757</c:v>
                </c:pt>
                <c:pt idx="81">
                  <c:v>0.95231893495405606</c:v>
                </c:pt>
                <c:pt idx="82">
                  <c:v>0.9543448375660234</c:v>
                </c:pt>
                <c:pt idx="83">
                  <c:v>0.95629838651327759</c:v>
                </c:pt>
                <c:pt idx="84">
                  <c:v>0.95817958179581864</c:v>
                </c:pt>
                <c:pt idx="85">
                  <c:v>0.95998842341364654</c:v>
                </c:pt>
                <c:pt idx="86">
                  <c:v>0.96179726503147456</c:v>
                </c:pt>
                <c:pt idx="87">
                  <c:v>0.96360610664930257</c:v>
                </c:pt>
                <c:pt idx="88">
                  <c:v>0.96534259460241734</c:v>
                </c:pt>
                <c:pt idx="89">
                  <c:v>0.96700672889081896</c:v>
                </c:pt>
                <c:pt idx="90">
                  <c:v>0.96867086317922069</c:v>
                </c:pt>
                <c:pt idx="91">
                  <c:v>0.97033499746762231</c:v>
                </c:pt>
                <c:pt idx="92">
                  <c:v>0.97192677809131101</c:v>
                </c:pt>
                <c:pt idx="93">
                  <c:v>0.97351855871499959</c:v>
                </c:pt>
                <c:pt idx="94">
                  <c:v>0.97511033933868818</c:v>
                </c:pt>
                <c:pt idx="95">
                  <c:v>0.97662976629766374</c:v>
                </c:pt>
                <c:pt idx="96">
                  <c:v>0.97807683959192604</c:v>
                </c:pt>
                <c:pt idx="97">
                  <c:v>0.97945155922147531</c:v>
                </c:pt>
                <c:pt idx="98">
                  <c:v>0.98082627885102447</c:v>
                </c:pt>
                <c:pt idx="99">
                  <c:v>0.98212864481586071</c:v>
                </c:pt>
                <c:pt idx="100">
                  <c:v>0.98343101078069683</c:v>
                </c:pt>
                <c:pt idx="101">
                  <c:v>0.98466102308081982</c:v>
                </c:pt>
                <c:pt idx="102">
                  <c:v>0.98581868171622966</c:v>
                </c:pt>
                <c:pt idx="103">
                  <c:v>0.98697634035163961</c:v>
                </c:pt>
                <c:pt idx="104">
                  <c:v>0.98813399898704946</c:v>
                </c:pt>
                <c:pt idx="105">
                  <c:v>0.98907459662831998</c:v>
                </c:pt>
                <c:pt idx="106">
                  <c:v>0.98994284060487747</c:v>
                </c:pt>
                <c:pt idx="107">
                  <c:v>0.99073873091672171</c:v>
                </c:pt>
                <c:pt idx="108">
                  <c:v>0.99153462122856595</c:v>
                </c:pt>
                <c:pt idx="109">
                  <c:v>0.99233051154041019</c:v>
                </c:pt>
                <c:pt idx="110">
                  <c:v>0.99305404818754128</c:v>
                </c:pt>
                <c:pt idx="111">
                  <c:v>0.99377758483467249</c:v>
                </c:pt>
                <c:pt idx="112">
                  <c:v>0.9945011214818037</c:v>
                </c:pt>
                <c:pt idx="113">
                  <c:v>0.99522465812893479</c:v>
                </c:pt>
                <c:pt idx="114">
                  <c:v>0.99587584111135286</c:v>
                </c:pt>
                <c:pt idx="115">
                  <c:v>0.99645467042905778</c:v>
                </c:pt>
                <c:pt idx="116">
                  <c:v>0.9970334997467627</c:v>
                </c:pt>
                <c:pt idx="117">
                  <c:v>0.99761232906446751</c:v>
                </c:pt>
                <c:pt idx="118">
                  <c:v>0.99819115838217243</c:v>
                </c:pt>
                <c:pt idx="119">
                  <c:v>0.99869763403516421</c:v>
                </c:pt>
                <c:pt idx="120">
                  <c:v>0.99920410968815598</c:v>
                </c:pt>
                <c:pt idx="121">
                  <c:v>0.99971058534114787</c:v>
                </c:pt>
                <c:pt idx="122">
                  <c:v>1.0000000000000002</c:v>
                </c:pt>
                <c:pt idx="123">
                  <c:v>1.0000000000000002</c:v>
                </c:pt>
                <c:pt idx="124">
                  <c:v>1.0000000000000002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031552"/>
        <c:axId val="170869888"/>
      </c:lineChart>
      <c:catAx>
        <c:axId val="1710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/>
                  <a:t>Percentage of Prospects Contacted</a:t>
                </a: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8698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086988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SG" sz="1200"/>
                  <a:t>Percentage</a:t>
                </a:r>
                <a:r>
                  <a:rPr lang="en-SG" sz="1200" baseline="0"/>
                  <a:t> of Respondents Compared to Full Emailing</a:t>
                </a:r>
                <a:endParaRPr lang="en-SG" sz="1200"/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1031552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Random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Set)'!$M$2:$M$126</c:f>
              <c:numCache>
                <c:formatCode>"$"#,##0.00</c:formatCode>
                <c:ptCount val="125"/>
                <c:pt idx="0">
                  <c:v>72.947919098880021</c:v>
                </c:pt>
                <c:pt idx="1">
                  <c:v>145.89583819776004</c:v>
                </c:pt>
                <c:pt idx="2">
                  <c:v>218.84375729664004</c:v>
                </c:pt>
                <c:pt idx="3">
                  <c:v>291.79167639552008</c:v>
                </c:pt>
                <c:pt idx="4">
                  <c:v>364.73959549440008</c:v>
                </c:pt>
                <c:pt idx="5">
                  <c:v>437.68751459328007</c:v>
                </c:pt>
                <c:pt idx="6">
                  <c:v>510.63543369216018</c:v>
                </c:pt>
                <c:pt idx="7">
                  <c:v>583.58335279104017</c:v>
                </c:pt>
                <c:pt idx="8">
                  <c:v>656.53127188992028</c:v>
                </c:pt>
                <c:pt idx="9">
                  <c:v>729.47919098880038</c:v>
                </c:pt>
                <c:pt idx="10">
                  <c:v>802.42711008768038</c:v>
                </c:pt>
                <c:pt idx="11">
                  <c:v>875.3750291865606</c:v>
                </c:pt>
                <c:pt idx="12">
                  <c:v>948.3229482854407</c:v>
                </c:pt>
                <c:pt idx="13">
                  <c:v>1021.2708673843208</c:v>
                </c:pt>
                <c:pt idx="14">
                  <c:v>1094.2187864832006</c:v>
                </c:pt>
                <c:pt idx="15">
                  <c:v>1167.1667055820808</c:v>
                </c:pt>
                <c:pt idx="16">
                  <c:v>1240.114624680961</c:v>
                </c:pt>
                <c:pt idx="17">
                  <c:v>1313.062543779841</c:v>
                </c:pt>
                <c:pt idx="18">
                  <c:v>1386.010462878721</c:v>
                </c:pt>
                <c:pt idx="19">
                  <c:v>1458.9583819776012</c:v>
                </c:pt>
                <c:pt idx="20">
                  <c:v>1531.9063010764812</c:v>
                </c:pt>
                <c:pt idx="21">
                  <c:v>1604.8542201753614</c:v>
                </c:pt>
                <c:pt idx="22">
                  <c:v>1677.8021392742417</c:v>
                </c:pt>
                <c:pt idx="23">
                  <c:v>1750.7500583731216</c:v>
                </c:pt>
                <c:pt idx="24">
                  <c:v>1823.6979774720014</c:v>
                </c:pt>
                <c:pt idx="25">
                  <c:v>1896.6458965708816</c:v>
                </c:pt>
                <c:pt idx="26">
                  <c:v>1969.5938156697619</c:v>
                </c:pt>
                <c:pt idx="27">
                  <c:v>2042.5417347686418</c:v>
                </c:pt>
                <c:pt idx="28">
                  <c:v>2115.4896538675216</c:v>
                </c:pt>
                <c:pt idx="29">
                  <c:v>2188.4375729664021</c:v>
                </c:pt>
                <c:pt idx="30">
                  <c:v>2261.3854920652825</c:v>
                </c:pt>
                <c:pt idx="31">
                  <c:v>2334.3334111641625</c:v>
                </c:pt>
                <c:pt idx="32">
                  <c:v>2407.2813302630425</c:v>
                </c:pt>
                <c:pt idx="33">
                  <c:v>2480.2292493619225</c:v>
                </c:pt>
                <c:pt idx="34">
                  <c:v>2553.1771684608025</c:v>
                </c:pt>
                <c:pt idx="35">
                  <c:v>2626.1250875596825</c:v>
                </c:pt>
                <c:pt idx="36">
                  <c:v>2699.0730066585629</c:v>
                </c:pt>
                <c:pt idx="37">
                  <c:v>2772.0209257574429</c:v>
                </c:pt>
                <c:pt idx="38">
                  <c:v>2844.9688448563229</c:v>
                </c:pt>
                <c:pt idx="39">
                  <c:v>2917.9167639552034</c:v>
                </c:pt>
                <c:pt idx="40">
                  <c:v>2990.8646830540829</c:v>
                </c:pt>
                <c:pt idx="41">
                  <c:v>3063.8126021529629</c:v>
                </c:pt>
                <c:pt idx="42">
                  <c:v>3136.7605212518429</c:v>
                </c:pt>
                <c:pt idx="43">
                  <c:v>3209.7084403507233</c:v>
                </c:pt>
                <c:pt idx="44">
                  <c:v>3282.6563594496033</c:v>
                </c:pt>
                <c:pt idx="45">
                  <c:v>3355.6042785484833</c:v>
                </c:pt>
                <c:pt idx="46">
                  <c:v>3428.5521976473638</c:v>
                </c:pt>
                <c:pt idx="47">
                  <c:v>3501.5001167462437</c:v>
                </c:pt>
                <c:pt idx="48">
                  <c:v>3574.4480358451237</c:v>
                </c:pt>
                <c:pt idx="49">
                  <c:v>3647.3959549440042</c:v>
                </c:pt>
                <c:pt idx="50">
                  <c:v>3720.3438740428842</c:v>
                </c:pt>
                <c:pt idx="51">
                  <c:v>3793.2917931417633</c:v>
                </c:pt>
                <c:pt idx="52">
                  <c:v>3866.2397122406446</c:v>
                </c:pt>
                <c:pt idx="53">
                  <c:v>3939.1876313395246</c:v>
                </c:pt>
                <c:pt idx="54">
                  <c:v>4012.1355504384042</c:v>
                </c:pt>
                <c:pt idx="55">
                  <c:v>4085.0834695372846</c:v>
                </c:pt>
                <c:pt idx="56">
                  <c:v>4158.0313886361646</c:v>
                </c:pt>
                <c:pt idx="57">
                  <c:v>4230.979307735045</c:v>
                </c:pt>
                <c:pt idx="58">
                  <c:v>4303.9272268339246</c:v>
                </c:pt>
                <c:pt idx="59">
                  <c:v>4376.8751459328041</c:v>
                </c:pt>
                <c:pt idx="60">
                  <c:v>4449.8230650316846</c:v>
                </c:pt>
                <c:pt idx="61">
                  <c:v>4522.770984130565</c:v>
                </c:pt>
                <c:pt idx="62">
                  <c:v>4595.7189032294445</c:v>
                </c:pt>
                <c:pt idx="63">
                  <c:v>4668.666822328325</c:v>
                </c:pt>
                <c:pt idx="64">
                  <c:v>4741.6147414272045</c:v>
                </c:pt>
                <c:pt idx="65">
                  <c:v>4814.562660526085</c:v>
                </c:pt>
                <c:pt idx="66">
                  <c:v>4887.5105796249645</c:v>
                </c:pt>
                <c:pt idx="67">
                  <c:v>4960.458498723845</c:v>
                </c:pt>
                <c:pt idx="68">
                  <c:v>5033.4064178227245</c:v>
                </c:pt>
                <c:pt idx="69">
                  <c:v>5106.354336921605</c:v>
                </c:pt>
                <c:pt idx="70">
                  <c:v>5179.3022560204845</c:v>
                </c:pt>
                <c:pt idx="71">
                  <c:v>5252.2501751193649</c:v>
                </c:pt>
                <c:pt idx="72">
                  <c:v>5325.1980942182454</c:v>
                </c:pt>
                <c:pt idx="73">
                  <c:v>5398.1460133171258</c:v>
                </c:pt>
                <c:pt idx="74">
                  <c:v>5471.0939324160063</c:v>
                </c:pt>
                <c:pt idx="75">
                  <c:v>5544.0418515148858</c:v>
                </c:pt>
                <c:pt idx="76">
                  <c:v>5616.9897706137663</c:v>
                </c:pt>
                <c:pt idx="77">
                  <c:v>5689.9376897126458</c:v>
                </c:pt>
                <c:pt idx="78">
                  <c:v>5762.8856088115263</c:v>
                </c:pt>
                <c:pt idx="79">
                  <c:v>5835.8335279104067</c:v>
                </c:pt>
                <c:pt idx="80">
                  <c:v>5908.7814470092853</c:v>
                </c:pt>
                <c:pt idx="81">
                  <c:v>5981.7293661081658</c:v>
                </c:pt>
                <c:pt idx="82">
                  <c:v>6054.6772852070453</c:v>
                </c:pt>
                <c:pt idx="83">
                  <c:v>6127.6252043059258</c:v>
                </c:pt>
                <c:pt idx="84">
                  <c:v>6200.5731234048062</c:v>
                </c:pt>
                <c:pt idx="85">
                  <c:v>6273.5210425036857</c:v>
                </c:pt>
                <c:pt idx="86">
                  <c:v>6346.4689616025662</c:v>
                </c:pt>
                <c:pt idx="87">
                  <c:v>6419.4168807014466</c:v>
                </c:pt>
                <c:pt idx="88">
                  <c:v>6492.3647998003271</c:v>
                </c:pt>
                <c:pt idx="89">
                  <c:v>6565.3127188992066</c:v>
                </c:pt>
                <c:pt idx="90">
                  <c:v>6638.2606379980871</c:v>
                </c:pt>
                <c:pt idx="91">
                  <c:v>6711.2085570969666</c:v>
                </c:pt>
                <c:pt idx="92">
                  <c:v>6784.1564761958471</c:v>
                </c:pt>
                <c:pt idx="93">
                  <c:v>6857.1043952947275</c:v>
                </c:pt>
                <c:pt idx="94">
                  <c:v>6930.052314393607</c:v>
                </c:pt>
                <c:pt idx="95">
                  <c:v>7003.0002334924875</c:v>
                </c:pt>
                <c:pt idx="96">
                  <c:v>7075.948152591367</c:v>
                </c:pt>
                <c:pt idx="97">
                  <c:v>7148.8960716902475</c:v>
                </c:pt>
                <c:pt idx="98">
                  <c:v>7221.8439907891279</c:v>
                </c:pt>
                <c:pt idx="99">
                  <c:v>7294.7919098880084</c:v>
                </c:pt>
                <c:pt idx="100">
                  <c:v>7367.7398289868879</c:v>
                </c:pt>
                <c:pt idx="101">
                  <c:v>7440.6877480857684</c:v>
                </c:pt>
                <c:pt idx="102">
                  <c:v>7513.635667184647</c:v>
                </c:pt>
                <c:pt idx="103">
                  <c:v>7586.5835862835265</c:v>
                </c:pt>
                <c:pt idx="104">
                  <c:v>7659.531505382407</c:v>
                </c:pt>
                <c:pt idx="105">
                  <c:v>7732.4794244812892</c:v>
                </c:pt>
                <c:pt idx="106">
                  <c:v>7805.4273435801697</c:v>
                </c:pt>
                <c:pt idx="107">
                  <c:v>7878.3752626790492</c:v>
                </c:pt>
                <c:pt idx="108">
                  <c:v>7951.3231817779297</c:v>
                </c:pt>
                <c:pt idx="109">
                  <c:v>8024.2711008768083</c:v>
                </c:pt>
                <c:pt idx="110">
                  <c:v>8097.2190199756888</c:v>
                </c:pt>
                <c:pt idx="111">
                  <c:v>8170.1669390745692</c:v>
                </c:pt>
                <c:pt idx="112">
                  <c:v>8243.1148581734487</c:v>
                </c:pt>
                <c:pt idx="113">
                  <c:v>8316.0627772723292</c:v>
                </c:pt>
                <c:pt idx="114">
                  <c:v>8389.0106963712096</c:v>
                </c:pt>
                <c:pt idx="115">
                  <c:v>8461.9586154700901</c:v>
                </c:pt>
                <c:pt idx="116">
                  <c:v>8534.9065345689687</c:v>
                </c:pt>
                <c:pt idx="117">
                  <c:v>8607.8544536678492</c:v>
                </c:pt>
                <c:pt idx="118">
                  <c:v>8680.8023727667296</c:v>
                </c:pt>
                <c:pt idx="119">
                  <c:v>8753.7502918656082</c:v>
                </c:pt>
                <c:pt idx="120">
                  <c:v>8826.6982109644887</c:v>
                </c:pt>
                <c:pt idx="121">
                  <c:v>8899.6461300633691</c:v>
                </c:pt>
                <c:pt idx="122">
                  <c:v>8972.5940491622496</c:v>
                </c:pt>
                <c:pt idx="123">
                  <c:v>9045.54196826113</c:v>
                </c:pt>
                <c:pt idx="124">
                  <c:v>9118.4898873600087</c:v>
                </c:pt>
              </c:numCache>
            </c:numRef>
          </c:val>
          <c:smooth val="0"/>
        </c:ser>
        <c:ser>
          <c:idx val="1"/>
          <c:order val="1"/>
          <c:tx>
            <c:v>Smart Emailing</c:v>
          </c:tx>
          <c:marker>
            <c:symbol val="none"/>
          </c:marker>
          <c:cat>
            <c:numRef>
              <c:f>'Email Analysis (Second Set)'!$I$2:$I$126</c:f>
              <c:numCache>
                <c:formatCode>0.00%</c:formatCode>
                <c:ptCount val="125"/>
                <c:pt idx="0">
                  <c:v>8.0000000000000002E-3</c:v>
                </c:pt>
                <c:pt idx="1">
                  <c:v>1.6E-2</c:v>
                </c:pt>
                <c:pt idx="2">
                  <c:v>2.4E-2</c:v>
                </c:pt>
                <c:pt idx="3">
                  <c:v>3.2000000000000001E-2</c:v>
                </c:pt>
                <c:pt idx="4">
                  <c:v>0.04</c:v>
                </c:pt>
                <c:pt idx="5">
                  <c:v>4.8000000000000001E-2</c:v>
                </c:pt>
                <c:pt idx="6">
                  <c:v>5.6000000000000001E-2</c:v>
                </c:pt>
                <c:pt idx="7">
                  <c:v>6.4000000000000001E-2</c:v>
                </c:pt>
                <c:pt idx="8">
                  <c:v>7.2000000000000008E-2</c:v>
                </c:pt>
                <c:pt idx="9">
                  <c:v>8.0000000000000016E-2</c:v>
                </c:pt>
                <c:pt idx="10">
                  <c:v>8.8000000000000023E-2</c:v>
                </c:pt>
                <c:pt idx="11">
                  <c:v>9.600000000000003E-2</c:v>
                </c:pt>
                <c:pt idx="12">
                  <c:v>0.10400000000000004</c:v>
                </c:pt>
                <c:pt idx="13">
                  <c:v>0.11200000000000004</c:v>
                </c:pt>
                <c:pt idx="14">
                  <c:v>0.12000000000000005</c:v>
                </c:pt>
                <c:pt idx="15">
                  <c:v>0.12800000000000006</c:v>
                </c:pt>
                <c:pt idx="16">
                  <c:v>0.13600000000000007</c:v>
                </c:pt>
                <c:pt idx="17">
                  <c:v>0.14400000000000007</c:v>
                </c:pt>
                <c:pt idx="18">
                  <c:v>0.15200000000000008</c:v>
                </c:pt>
                <c:pt idx="19">
                  <c:v>0.16000000000000009</c:v>
                </c:pt>
                <c:pt idx="20">
                  <c:v>0.16800000000000009</c:v>
                </c:pt>
                <c:pt idx="21">
                  <c:v>0.1760000000000001</c:v>
                </c:pt>
                <c:pt idx="22">
                  <c:v>0.18400000000000011</c:v>
                </c:pt>
                <c:pt idx="23">
                  <c:v>0.19200000000000012</c:v>
                </c:pt>
                <c:pt idx="24">
                  <c:v>0.20000000000000012</c:v>
                </c:pt>
                <c:pt idx="25">
                  <c:v>0.20800000000000013</c:v>
                </c:pt>
                <c:pt idx="26">
                  <c:v>0.21600000000000014</c:v>
                </c:pt>
                <c:pt idx="27">
                  <c:v>0.22400000000000014</c:v>
                </c:pt>
                <c:pt idx="28">
                  <c:v>0.23200000000000015</c:v>
                </c:pt>
                <c:pt idx="29">
                  <c:v>0.24000000000000016</c:v>
                </c:pt>
                <c:pt idx="30">
                  <c:v>0.24800000000000016</c:v>
                </c:pt>
                <c:pt idx="31">
                  <c:v>0.25600000000000017</c:v>
                </c:pt>
                <c:pt idx="32">
                  <c:v>0.26400000000000018</c:v>
                </c:pt>
                <c:pt idx="33">
                  <c:v>0.27200000000000019</c:v>
                </c:pt>
                <c:pt idx="34">
                  <c:v>0.28000000000000019</c:v>
                </c:pt>
                <c:pt idx="35">
                  <c:v>0.2880000000000002</c:v>
                </c:pt>
                <c:pt idx="36">
                  <c:v>0.29600000000000021</c:v>
                </c:pt>
                <c:pt idx="37">
                  <c:v>0.30400000000000021</c:v>
                </c:pt>
                <c:pt idx="38">
                  <c:v>0.31200000000000022</c:v>
                </c:pt>
                <c:pt idx="39">
                  <c:v>0.32000000000000023</c:v>
                </c:pt>
                <c:pt idx="40">
                  <c:v>0.32800000000000024</c:v>
                </c:pt>
                <c:pt idx="41">
                  <c:v>0.33600000000000024</c:v>
                </c:pt>
                <c:pt idx="42">
                  <c:v>0.34400000000000025</c:v>
                </c:pt>
                <c:pt idx="43">
                  <c:v>0.35200000000000026</c:v>
                </c:pt>
                <c:pt idx="44">
                  <c:v>0.36000000000000026</c:v>
                </c:pt>
                <c:pt idx="45">
                  <c:v>0.36800000000000027</c:v>
                </c:pt>
                <c:pt idx="46">
                  <c:v>0.37600000000000028</c:v>
                </c:pt>
                <c:pt idx="47">
                  <c:v>0.38400000000000029</c:v>
                </c:pt>
                <c:pt idx="48">
                  <c:v>0.39200000000000029</c:v>
                </c:pt>
                <c:pt idx="49">
                  <c:v>0.4000000000000003</c:v>
                </c:pt>
                <c:pt idx="50">
                  <c:v>0.40800000000000031</c:v>
                </c:pt>
                <c:pt idx="51">
                  <c:v>0.41600000000000031</c:v>
                </c:pt>
                <c:pt idx="52">
                  <c:v>0.42400000000000032</c:v>
                </c:pt>
                <c:pt idx="53">
                  <c:v>0.43200000000000033</c:v>
                </c:pt>
                <c:pt idx="54">
                  <c:v>0.44000000000000034</c:v>
                </c:pt>
                <c:pt idx="55">
                  <c:v>0.44800000000000034</c:v>
                </c:pt>
                <c:pt idx="56">
                  <c:v>0.45600000000000035</c:v>
                </c:pt>
                <c:pt idx="57">
                  <c:v>0.46400000000000036</c:v>
                </c:pt>
                <c:pt idx="58">
                  <c:v>0.47200000000000036</c:v>
                </c:pt>
                <c:pt idx="59">
                  <c:v>0.48000000000000037</c:v>
                </c:pt>
                <c:pt idx="60">
                  <c:v>0.48800000000000038</c:v>
                </c:pt>
                <c:pt idx="61">
                  <c:v>0.49600000000000039</c:v>
                </c:pt>
                <c:pt idx="62">
                  <c:v>0.50400000000000034</c:v>
                </c:pt>
                <c:pt idx="63">
                  <c:v>0.51200000000000034</c:v>
                </c:pt>
                <c:pt idx="64">
                  <c:v>0.52000000000000035</c:v>
                </c:pt>
                <c:pt idx="65">
                  <c:v>0.52800000000000036</c:v>
                </c:pt>
                <c:pt idx="66">
                  <c:v>0.53600000000000037</c:v>
                </c:pt>
                <c:pt idx="67">
                  <c:v>0.54400000000000037</c:v>
                </c:pt>
                <c:pt idx="68">
                  <c:v>0.55200000000000038</c:v>
                </c:pt>
                <c:pt idx="69">
                  <c:v>0.56000000000000039</c:v>
                </c:pt>
                <c:pt idx="70">
                  <c:v>0.56800000000000039</c:v>
                </c:pt>
                <c:pt idx="71">
                  <c:v>0.5760000000000004</c:v>
                </c:pt>
                <c:pt idx="72">
                  <c:v>0.58400000000000041</c:v>
                </c:pt>
                <c:pt idx="73">
                  <c:v>0.59200000000000041</c:v>
                </c:pt>
                <c:pt idx="74">
                  <c:v>0.60000000000000042</c:v>
                </c:pt>
                <c:pt idx="75">
                  <c:v>0.60800000000000043</c:v>
                </c:pt>
                <c:pt idx="76">
                  <c:v>0.61600000000000044</c:v>
                </c:pt>
                <c:pt idx="77">
                  <c:v>0.62400000000000044</c:v>
                </c:pt>
                <c:pt idx="78">
                  <c:v>0.63200000000000045</c:v>
                </c:pt>
                <c:pt idx="79">
                  <c:v>0.64000000000000046</c:v>
                </c:pt>
                <c:pt idx="80">
                  <c:v>0.64800000000000046</c:v>
                </c:pt>
                <c:pt idx="81">
                  <c:v>0.65600000000000047</c:v>
                </c:pt>
                <c:pt idx="82">
                  <c:v>0.66400000000000048</c:v>
                </c:pt>
                <c:pt idx="83">
                  <c:v>0.67200000000000049</c:v>
                </c:pt>
                <c:pt idx="84">
                  <c:v>0.68000000000000049</c:v>
                </c:pt>
                <c:pt idx="85">
                  <c:v>0.6880000000000005</c:v>
                </c:pt>
                <c:pt idx="86">
                  <c:v>0.69600000000000051</c:v>
                </c:pt>
                <c:pt idx="87">
                  <c:v>0.70400000000000051</c:v>
                </c:pt>
                <c:pt idx="88">
                  <c:v>0.71200000000000052</c:v>
                </c:pt>
                <c:pt idx="89">
                  <c:v>0.72000000000000053</c:v>
                </c:pt>
                <c:pt idx="90">
                  <c:v>0.72800000000000054</c:v>
                </c:pt>
                <c:pt idx="91">
                  <c:v>0.73600000000000054</c:v>
                </c:pt>
                <c:pt idx="92">
                  <c:v>0.74400000000000055</c:v>
                </c:pt>
                <c:pt idx="93">
                  <c:v>0.75200000000000056</c:v>
                </c:pt>
                <c:pt idx="94">
                  <c:v>0.76000000000000056</c:v>
                </c:pt>
                <c:pt idx="95">
                  <c:v>0.76800000000000057</c:v>
                </c:pt>
                <c:pt idx="96">
                  <c:v>0.77600000000000058</c:v>
                </c:pt>
                <c:pt idx="97">
                  <c:v>0.78400000000000059</c:v>
                </c:pt>
                <c:pt idx="98">
                  <c:v>0.79200000000000059</c:v>
                </c:pt>
                <c:pt idx="99">
                  <c:v>0.8000000000000006</c:v>
                </c:pt>
                <c:pt idx="100">
                  <c:v>0.80800000000000061</c:v>
                </c:pt>
                <c:pt idx="101">
                  <c:v>0.81600000000000061</c:v>
                </c:pt>
                <c:pt idx="102">
                  <c:v>0.82400000000000062</c:v>
                </c:pt>
                <c:pt idx="103">
                  <c:v>0.83200000000000063</c:v>
                </c:pt>
                <c:pt idx="104">
                  <c:v>0.84000000000000064</c:v>
                </c:pt>
                <c:pt idx="105">
                  <c:v>0.84800000000000064</c:v>
                </c:pt>
                <c:pt idx="106">
                  <c:v>0.85600000000000065</c:v>
                </c:pt>
                <c:pt idx="107">
                  <c:v>0.86400000000000066</c:v>
                </c:pt>
                <c:pt idx="108">
                  <c:v>0.87200000000000066</c:v>
                </c:pt>
                <c:pt idx="109">
                  <c:v>0.88000000000000067</c:v>
                </c:pt>
                <c:pt idx="110">
                  <c:v>0.88800000000000068</c:v>
                </c:pt>
                <c:pt idx="111">
                  <c:v>0.89600000000000068</c:v>
                </c:pt>
                <c:pt idx="112">
                  <c:v>0.90400000000000069</c:v>
                </c:pt>
                <c:pt idx="113">
                  <c:v>0.9120000000000007</c:v>
                </c:pt>
                <c:pt idx="114">
                  <c:v>0.92000000000000071</c:v>
                </c:pt>
                <c:pt idx="115">
                  <c:v>0.92800000000000071</c:v>
                </c:pt>
                <c:pt idx="116">
                  <c:v>0.93600000000000072</c:v>
                </c:pt>
                <c:pt idx="117">
                  <c:v>0.94400000000000073</c:v>
                </c:pt>
                <c:pt idx="118">
                  <c:v>0.95200000000000073</c:v>
                </c:pt>
                <c:pt idx="119">
                  <c:v>0.96000000000000074</c:v>
                </c:pt>
                <c:pt idx="120">
                  <c:v>0.96800000000000075</c:v>
                </c:pt>
                <c:pt idx="121">
                  <c:v>0.97600000000000076</c:v>
                </c:pt>
                <c:pt idx="122">
                  <c:v>0.98400000000000076</c:v>
                </c:pt>
                <c:pt idx="123">
                  <c:v>0.99200000000000077</c:v>
                </c:pt>
                <c:pt idx="124">
                  <c:v>1.0000000000000007</c:v>
                </c:pt>
              </c:numCache>
            </c:numRef>
          </c:cat>
          <c:val>
            <c:numRef>
              <c:f>'Email Analysis (Second Set)'!$L$2:$L$126</c:f>
              <c:numCache>
                <c:formatCode>"$"#,##0.00</c:formatCode>
                <c:ptCount val="125"/>
                <c:pt idx="0">
                  <c:v>781.78920000000016</c:v>
                </c:pt>
                <c:pt idx="1">
                  <c:v>1071.2892000000002</c:v>
                </c:pt>
                <c:pt idx="2">
                  <c:v>1338.26296</c:v>
                </c:pt>
                <c:pt idx="3">
                  <c:v>1556.1458400000001</c:v>
                </c:pt>
                <c:pt idx="4">
                  <c:v>1756.4773600000001</c:v>
                </c:pt>
                <c:pt idx="5">
                  <c:v>1963.9079200000001</c:v>
                </c:pt>
                <c:pt idx="6">
                  <c:v>2100.0131200000001</c:v>
                </c:pt>
                <c:pt idx="7">
                  <c:v>2213.8153600000001</c:v>
                </c:pt>
                <c:pt idx="8">
                  <c:v>2352.68896</c:v>
                </c:pt>
                <c:pt idx="9">
                  <c:v>2526.0829599999997</c:v>
                </c:pt>
                <c:pt idx="10">
                  <c:v>2632.0007199999995</c:v>
                </c:pt>
                <c:pt idx="11">
                  <c:v>2777.9399199999993</c:v>
                </c:pt>
                <c:pt idx="12">
                  <c:v>2928.7535199999993</c:v>
                </c:pt>
                <c:pt idx="13">
                  <c:v>3111.6155199999994</c:v>
                </c:pt>
                <c:pt idx="14">
                  <c:v>3247.1425599999993</c:v>
                </c:pt>
                <c:pt idx="15">
                  <c:v>3327.7633599999995</c:v>
                </c:pt>
                <c:pt idx="16">
                  <c:v>3452.1633599999996</c:v>
                </c:pt>
                <c:pt idx="17">
                  <c:v>3546.0033599999997</c:v>
                </c:pt>
                <c:pt idx="18">
                  <c:v>3615.9374399999997</c:v>
                </c:pt>
                <c:pt idx="19">
                  <c:v>3674.6683199999998</c:v>
                </c:pt>
                <c:pt idx="20">
                  <c:v>3785.0726399999999</c:v>
                </c:pt>
                <c:pt idx="21">
                  <c:v>3912.0692799999997</c:v>
                </c:pt>
                <c:pt idx="22">
                  <c:v>3982.9475199999997</c:v>
                </c:pt>
                <c:pt idx="23">
                  <c:v>4066.6675199999995</c:v>
                </c:pt>
                <c:pt idx="24">
                  <c:v>4126.0185599999995</c:v>
                </c:pt>
                <c:pt idx="25">
                  <c:v>4183.0502399999996</c:v>
                </c:pt>
                <c:pt idx="26">
                  <c:v>4269.18624</c:v>
                </c:pt>
                <c:pt idx="27">
                  <c:v>4343.5401599999996</c:v>
                </c:pt>
                <c:pt idx="28">
                  <c:v>4415.9247999999998</c:v>
                </c:pt>
                <c:pt idx="29">
                  <c:v>4474.1987199999994</c:v>
                </c:pt>
                <c:pt idx="30">
                  <c:v>4535.0275999999994</c:v>
                </c:pt>
                <c:pt idx="31">
                  <c:v>4739.8279999999995</c:v>
                </c:pt>
                <c:pt idx="32">
                  <c:v>4854.2974399999994</c:v>
                </c:pt>
                <c:pt idx="33">
                  <c:v>5026.512639999999</c:v>
                </c:pt>
                <c:pt idx="34">
                  <c:v>5079.0409599999994</c:v>
                </c:pt>
                <c:pt idx="35">
                  <c:v>5149.2385599999998</c:v>
                </c:pt>
                <c:pt idx="36">
                  <c:v>5183.9619199999997</c:v>
                </c:pt>
                <c:pt idx="37">
                  <c:v>5246.1487999999999</c:v>
                </c:pt>
                <c:pt idx="38">
                  <c:v>5309.4626399999997</c:v>
                </c:pt>
                <c:pt idx="39">
                  <c:v>5451.5455199999997</c:v>
                </c:pt>
                <c:pt idx="40">
                  <c:v>5496.93624</c:v>
                </c:pt>
                <c:pt idx="41">
                  <c:v>5535.2075999999997</c:v>
                </c:pt>
                <c:pt idx="42">
                  <c:v>5617.9593599999998</c:v>
                </c:pt>
                <c:pt idx="43">
                  <c:v>5668.70496</c:v>
                </c:pt>
                <c:pt idx="44">
                  <c:v>5779.1148000000003</c:v>
                </c:pt>
                <c:pt idx="45">
                  <c:v>5817.47408</c:v>
                </c:pt>
                <c:pt idx="46">
                  <c:v>5852.08752</c:v>
                </c:pt>
                <c:pt idx="47">
                  <c:v>5870.7414399999998</c:v>
                </c:pt>
                <c:pt idx="48">
                  <c:v>5944.5078400000002</c:v>
                </c:pt>
                <c:pt idx="49">
                  <c:v>5990.0249600000006</c:v>
                </c:pt>
                <c:pt idx="50">
                  <c:v>6020.920000000001</c:v>
                </c:pt>
                <c:pt idx="51">
                  <c:v>6054.6183200000014</c:v>
                </c:pt>
                <c:pt idx="52">
                  <c:v>6084.2999200000013</c:v>
                </c:pt>
                <c:pt idx="53">
                  <c:v>6102.5675200000014</c:v>
                </c:pt>
                <c:pt idx="54">
                  <c:v>6137.9865600000012</c:v>
                </c:pt>
                <c:pt idx="55">
                  <c:v>6289.7385600000016</c:v>
                </c:pt>
                <c:pt idx="56">
                  <c:v>6313.6531200000018</c:v>
                </c:pt>
                <c:pt idx="57">
                  <c:v>6345.6412800000016</c:v>
                </c:pt>
                <c:pt idx="58">
                  <c:v>6369.1614400000017</c:v>
                </c:pt>
                <c:pt idx="59">
                  <c:v>6391.683280000002</c:v>
                </c:pt>
                <c:pt idx="60">
                  <c:v>6423.388960000002</c:v>
                </c:pt>
                <c:pt idx="61">
                  <c:v>6468.1979200000023</c:v>
                </c:pt>
                <c:pt idx="62">
                  <c:v>6496.4415200000021</c:v>
                </c:pt>
                <c:pt idx="63">
                  <c:v>6519.3031200000023</c:v>
                </c:pt>
                <c:pt idx="64">
                  <c:v>6532.6365600000026</c:v>
                </c:pt>
                <c:pt idx="65">
                  <c:v>6550.9768800000029</c:v>
                </c:pt>
                <c:pt idx="66">
                  <c:v>6566.6027200000026</c:v>
                </c:pt>
                <c:pt idx="67">
                  <c:v>6591.3211200000023</c:v>
                </c:pt>
                <c:pt idx="68">
                  <c:v>6616.9579200000026</c:v>
                </c:pt>
                <c:pt idx="69">
                  <c:v>6642.2566400000023</c:v>
                </c:pt>
                <c:pt idx="70">
                  <c:v>6655.8267200000028</c:v>
                </c:pt>
                <c:pt idx="71">
                  <c:v>6675.813280000003</c:v>
                </c:pt>
                <c:pt idx="72">
                  <c:v>6687.8384000000033</c:v>
                </c:pt>
                <c:pt idx="73">
                  <c:v>6701.9900800000032</c:v>
                </c:pt>
                <c:pt idx="74">
                  <c:v>6717.012160000003</c:v>
                </c:pt>
                <c:pt idx="75">
                  <c:v>6733.0106400000031</c:v>
                </c:pt>
                <c:pt idx="76">
                  <c:v>6765.9078400000035</c:v>
                </c:pt>
                <c:pt idx="77">
                  <c:v>6791.1486400000031</c:v>
                </c:pt>
                <c:pt idx="78">
                  <c:v>6801.9006400000035</c:v>
                </c:pt>
                <c:pt idx="79">
                  <c:v>6841.3638400000036</c:v>
                </c:pt>
                <c:pt idx="80">
                  <c:v>6869.3118400000039</c:v>
                </c:pt>
                <c:pt idx="81">
                  <c:v>6916.2709600000044</c:v>
                </c:pt>
                <c:pt idx="82">
                  <c:v>6988.195120000004</c:v>
                </c:pt>
                <c:pt idx="83">
                  <c:v>7016.7006400000037</c:v>
                </c:pt>
                <c:pt idx="84">
                  <c:v>7028.589920000004</c:v>
                </c:pt>
                <c:pt idx="85">
                  <c:v>7057.9139200000036</c:v>
                </c:pt>
                <c:pt idx="86">
                  <c:v>7063.3179200000041</c:v>
                </c:pt>
                <c:pt idx="87">
                  <c:v>7078.7759200000037</c:v>
                </c:pt>
                <c:pt idx="88">
                  <c:v>7086.6440800000037</c:v>
                </c:pt>
                <c:pt idx="89">
                  <c:v>7134.9312000000036</c:v>
                </c:pt>
                <c:pt idx="90">
                  <c:v>7179.0764800000034</c:v>
                </c:pt>
                <c:pt idx="91">
                  <c:v>7228.5338400000037</c:v>
                </c:pt>
                <c:pt idx="92">
                  <c:v>7238.9671200000039</c:v>
                </c:pt>
                <c:pt idx="93">
                  <c:v>7244.546320000004</c:v>
                </c:pt>
                <c:pt idx="94">
                  <c:v>7279.3098400000044</c:v>
                </c:pt>
                <c:pt idx="95">
                  <c:v>7293.6620800000046</c:v>
                </c:pt>
                <c:pt idx="96">
                  <c:v>7299.7340800000047</c:v>
                </c:pt>
                <c:pt idx="97">
                  <c:v>7305.458400000005</c:v>
                </c:pt>
                <c:pt idx="98">
                  <c:v>7314.8307200000054</c:v>
                </c:pt>
                <c:pt idx="99">
                  <c:v>7323.6737600000051</c:v>
                </c:pt>
                <c:pt idx="100">
                  <c:v>7327.8180800000055</c:v>
                </c:pt>
                <c:pt idx="101">
                  <c:v>7334.6792800000057</c:v>
                </c:pt>
                <c:pt idx="102">
                  <c:v>7343.0888800000057</c:v>
                </c:pt>
                <c:pt idx="103">
                  <c:v>7351.7826400000058</c:v>
                </c:pt>
                <c:pt idx="104">
                  <c:v>7360.4124000000056</c:v>
                </c:pt>
                <c:pt idx="105">
                  <c:v>7366.4724800000058</c:v>
                </c:pt>
                <c:pt idx="106">
                  <c:v>7386.3598400000055</c:v>
                </c:pt>
                <c:pt idx="107">
                  <c:v>7389.5674400000053</c:v>
                </c:pt>
                <c:pt idx="108">
                  <c:v>7393.8292800000054</c:v>
                </c:pt>
                <c:pt idx="109">
                  <c:v>7412.9208800000051</c:v>
                </c:pt>
                <c:pt idx="110">
                  <c:v>7418.7208800000053</c:v>
                </c:pt>
                <c:pt idx="111">
                  <c:v>7422.9568800000052</c:v>
                </c:pt>
                <c:pt idx="112">
                  <c:v>7440.9856800000052</c:v>
                </c:pt>
                <c:pt idx="113">
                  <c:v>7443.9016800000054</c:v>
                </c:pt>
                <c:pt idx="114">
                  <c:v>7449.2174400000058</c:v>
                </c:pt>
                <c:pt idx="115">
                  <c:v>7454.1268800000062</c:v>
                </c:pt>
                <c:pt idx="116">
                  <c:v>7459.7556800000066</c:v>
                </c:pt>
                <c:pt idx="117">
                  <c:v>7464.0404800000069</c:v>
                </c:pt>
                <c:pt idx="118">
                  <c:v>7466.4308800000072</c:v>
                </c:pt>
                <c:pt idx="119">
                  <c:v>7468.7800800000068</c:v>
                </c:pt>
                <c:pt idx="120">
                  <c:v>7473.433120000007</c:v>
                </c:pt>
                <c:pt idx="121">
                  <c:v>7475.9128000000073</c:v>
                </c:pt>
                <c:pt idx="122">
                  <c:v>7476.6792000000078</c:v>
                </c:pt>
                <c:pt idx="123">
                  <c:v>7476.6792000000078</c:v>
                </c:pt>
                <c:pt idx="124">
                  <c:v>7476.6792000000078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84480"/>
        <c:axId val="170907136"/>
      </c:lineChart>
      <c:catAx>
        <c:axId val="17088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SG" sz="1200" b="1" i="0" baseline="0">
                    <a:effectLst/>
                  </a:rPr>
                  <a:t>Percentage of Prospects Contacted</a:t>
                </a:r>
                <a:endParaRPr lang="en-SG" sz="1200">
                  <a:effectLst/>
                </a:endParaRPr>
              </a:p>
            </c:rich>
          </c:tx>
          <c:layout/>
          <c:overlay val="0"/>
        </c:title>
        <c:numFmt formatCode="0.00%" sourceLinked="1"/>
        <c:majorTickMark val="out"/>
        <c:minorTickMark val="none"/>
        <c:tickLblPos val="nextTo"/>
        <c:crossAx val="1709071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7090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SG" sz="1200"/>
                  <a:t>Revenue from Respondents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708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</xdr:colOff>
      <xdr:row>126</xdr:row>
      <xdr:rowOff>180974</xdr:rowOff>
    </xdr:from>
    <xdr:to>
      <xdr:col>9</xdr:col>
      <xdr:colOff>2295524</xdr:colOff>
      <xdr:row>156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158</xdr:row>
      <xdr:rowOff>19051</xdr:rowOff>
    </xdr:from>
    <xdr:to>
      <xdr:col>9</xdr:col>
      <xdr:colOff>2324100</xdr:colOff>
      <xdr:row>188</xdr:row>
      <xdr:rowOff>104777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127</xdr:row>
      <xdr:rowOff>38100</xdr:rowOff>
    </xdr:from>
    <xdr:to>
      <xdr:col>9</xdr:col>
      <xdr:colOff>590550</xdr:colOff>
      <xdr:row>157</xdr:row>
      <xdr:rowOff>38101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809625</xdr:colOff>
      <xdr:row>127</xdr:row>
      <xdr:rowOff>28577</xdr:rowOff>
    </xdr:from>
    <xdr:to>
      <xdr:col>17</xdr:col>
      <xdr:colOff>133350</xdr:colOff>
      <xdr:row>157</xdr:row>
      <xdr:rowOff>114303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workbookViewId="0">
      <selection activeCell="I7" sqref="I7"/>
    </sheetView>
  </sheetViews>
  <sheetFormatPr defaultRowHeight="15" x14ac:dyDescent="0.25"/>
  <cols>
    <col min="1" max="1" width="3" customWidth="1"/>
    <col min="2" max="2" width="3.140625" customWidth="1"/>
    <col min="3" max="3" width="3.85546875" customWidth="1"/>
    <col min="4" max="4" width="21.42578125" bestFit="1" customWidth="1"/>
    <col min="5" max="5" width="19.5703125" bestFit="1" customWidth="1"/>
    <col min="6" max="6" width="34.7109375" bestFit="1" customWidth="1"/>
    <col min="7" max="7" width="32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1">
        <v>5</v>
      </c>
      <c r="B2" s="1">
        <v>5</v>
      </c>
      <c r="C2" s="1">
        <v>5</v>
      </c>
      <c r="D2" s="7">
        <v>5.28E-2</v>
      </c>
      <c r="E2" s="7">
        <v>1.09E-2</v>
      </c>
      <c r="F2" s="8">
        <v>249.7</v>
      </c>
      <c r="G2" s="8">
        <v>171.48</v>
      </c>
    </row>
    <row r="3" spans="1:7" x14ac:dyDescent="0.25">
      <c r="A3" s="1">
        <v>5</v>
      </c>
      <c r="B3" s="1">
        <v>5</v>
      </c>
      <c r="C3" s="1">
        <v>4</v>
      </c>
      <c r="D3" s="7">
        <v>2.64E-2</v>
      </c>
      <c r="E3" s="7">
        <v>1.4800000000000001E-2</v>
      </c>
      <c r="F3" s="8">
        <v>86.84</v>
      </c>
      <c r="G3" s="8">
        <v>71.290000000000006</v>
      </c>
    </row>
    <row r="4" spans="1:7" x14ac:dyDescent="0.25">
      <c r="A4" s="1">
        <v>5</v>
      </c>
      <c r="B4" s="1">
        <v>5</v>
      </c>
      <c r="C4" s="1">
        <v>3</v>
      </c>
      <c r="D4" s="7">
        <v>2.7400000000000001E-2</v>
      </c>
      <c r="E4" s="7">
        <v>1.15E-2</v>
      </c>
      <c r="F4" s="8">
        <v>61.41</v>
      </c>
      <c r="G4" s="8">
        <v>53.44</v>
      </c>
    </row>
    <row r="5" spans="1:7" x14ac:dyDescent="0.25">
      <c r="A5" s="1">
        <v>5</v>
      </c>
      <c r="B5" s="1">
        <v>5</v>
      </c>
      <c r="C5" s="1">
        <v>2</v>
      </c>
      <c r="D5" s="7">
        <v>1.52E-2</v>
      </c>
      <c r="E5" s="7">
        <v>7.1999999999999998E-3</v>
      </c>
      <c r="F5" s="8">
        <v>44.46</v>
      </c>
      <c r="G5" s="8">
        <v>34.74</v>
      </c>
    </row>
    <row r="6" spans="1:7" x14ac:dyDescent="0.25">
      <c r="A6" s="1">
        <v>5</v>
      </c>
      <c r="B6" s="1">
        <v>5</v>
      </c>
      <c r="C6" s="1">
        <v>1</v>
      </c>
      <c r="D6" s="7">
        <v>7.7000000000000002E-3</v>
      </c>
      <c r="E6" s="7">
        <v>5.0000000000000001E-4</v>
      </c>
      <c r="F6" s="8">
        <v>40.130000000000003</v>
      </c>
      <c r="G6" s="8">
        <v>23.62</v>
      </c>
    </row>
    <row r="7" spans="1:7" x14ac:dyDescent="0.25">
      <c r="A7" s="1">
        <v>5</v>
      </c>
      <c r="B7" s="1">
        <v>4</v>
      </c>
      <c r="C7" s="1">
        <v>5</v>
      </c>
      <c r="D7" s="7">
        <v>2.7200000000000002E-2</v>
      </c>
      <c r="E7" s="7">
        <v>9.300000000000001E-3</v>
      </c>
      <c r="F7" s="8">
        <v>258.13</v>
      </c>
      <c r="G7" s="8">
        <v>169.4</v>
      </c>
    </row>
    <row r="8" spans="1:7" x14ac:dyDescent="0.25">
      <c r="A8" s="1">
        <v>5</v>
      </c>
      <c r="B8" s="1">
        <v>4</v>
      </c>
      <c r="C8" s="1">
        <v>4</v>
      </c>
      <c r="D8" s="7">
        <v>2.2000000000000002E-2</v>
      </c>
      <c r="E8" s="7">
        <v>4.4000000000000003E-3</v>
      </c>
      <c r="F8" s="8">
        <v>82.4</v>
      </c>
      <c r="G8" s="8">
        <v>77.11</v>
      </c>
    </row>
    <row r="9" spans="1:7" x14ac:dyDescent="0.25">
      <c r="A9" s="1">
        <v>5</v>
      </c>
      <c r="B9" s="1">
        <v>4</v>
      </c>
      <c r="C9" s="1">
        <v>3</v>
      </c>
      <c r="D9" s="7">
        <v>2.5099999999999997E-2</v>
      </c>
      <c r="E9" s="7">
        <v>3.3E-3</v>
      </c>
      <c r="F9" s="8">
        <v>58.13</v>
      </c>
      <c r="G9" s="8">
        <v>55.94</v>
      </c>
    </row>
    <row r="10" spans="1:7" x14ac:dyDescent="0.25">
      <c r="A10" s="1">
        <v>5</v>
      </c>
      <c r="B10" s="1">
        <v>4</v>
      </c>
      <c r="C10" s="1">
        <v>2</v>
      </c>
      <c r="D10" s="7">
        <v>1.3500000000000002E-2</v>
      </c>
      <c r="E10" s="7">
        <v>1.47E-2</v>
      </c>
      <c r="F10" s="8">
        <v>37.979999999999997</v>
      </c>
      <c r="G10" s="8">
        <v>39.08</v>
      </c>
    </row>
    <row r="11" spans="1:7" x14ac:dyDescent="0.25">
      <c r="A11" s="1">
        <v>5</v>
      </c>
      <c r="B11" s="1">
        <v>4</v>
      </c>
      <c r="C11" s="1">
        <v>1</v>
      </c>
      <c r="D11" s="7">
        <v>1.1399999999999999E-2</v>
      </c>
      <c r="E11" s="7">
        <v>5.0000000000000001E-4</v>
      </c>
      <c r="F11" s="8">
        <v>30.02</v>
      </c>
      <c r="G11" s="8">
        <v>31.95</v>
      </c>
    </row>
    <row r="12" spans="1:7" x14ac:dyDescent="0.25">
      <c r="A12" s="1">
        <v>5</v>
      </c>
      <c r="B12" s="1">
        <v>3</v>
      </c>
      <c r="C12" s="1">
        <v>5</v>
      </c>
      <c r="D12" s="7">
        <v>3.32E-2</v>
      </c>
      <c r="E12" s="7">
        <v>2.0999999999999999E-3</v>
      </c>
      <c r="F12" s="8">
        <v>216.4</v>
      </c>
      <c r="G12" s="8">
        <v>195.19</v>
      </c>
    </row>
    <row r="13" spans="1:7" x14ac:dyDescent="0.25">
      <c r="A13" s="1">
        <v>5</v>
      </c>
      <c r="B13" s="1">
        <v>3</v>
      </c>
      <c r="C13" s="1">
        <v>4</v>
      </c>
      <c r="D13" s="7">
        <v>3.7100000000000001E-2</v>
      </c>
      <c r="E13" s="7">
        <v>2.0999999999999999E-3</v>
      </c>
      <c r="F13" s="8">
        <v>80.06</v>
      </c>
      <c r="G13" s="8">
        <v>71.67</v>
      </c>
    </row>
    <row r="14" spans="1:7" x14ac:dyDescent="0.25">
      <c r="A14" s="1">
        <v>5</v>
      </c>
      <c r="B14" s="1">
        <v>3</v>
      </c>
      <c r="C14" s="1">
        <v>3</v>
      </c>
      <c r="D14" s="7">
        <v>3.8699999999999998E-2</v>
      </c>
      <c r="E14" s="7">
        <v>4.5000000000000005E-3</v>
      </c>
      <c r="F14" s="8">
        <v>55.16</v>
      </c>
      <c r="G14" s="8">
        <v>50.61</v>
      </c>
    </row>
    <row r="15" spans="1:7" x14ac:dyDescent="0.25">
      <c r="A15" s="1">
        <v>5</v>
      </c>
      <c r="B15" s="1">
        <v>3</v>
      </c>
      <c r="C15" s="1">
        <v>2</v>
      </c>
      <c r="D15" s="7">
        <v>1.8600000000000002E-2</v>
      </c>
      <c r="E15" s="7">
        <v>2.8000000000000004E-3</v>
      </c>
      <c r="F15" s="8">
        <v>36.619999999999997</v>
      </c>
      <c r="G15" s="8">
        <v>37.11</v>
      </c>
    </row>
    <row r="16" spans="1:7" x14ac:dyDescent="0.25">
      <c r="A16" s="1">
        <v>5</v>
      </c>
      <c r="B16" s="1">
        <v>3</v>
      </c>
      <c r="C16" s="1">
        <v>1</v>
      </c>
      <c r="D16" s="7">
        <v>3.44E-2</v>
      </c>
      <c r="E16" s="7">
        <v>5.9999999999999995E-4</v>
      </c>
      <c r="F16" s="8">
        <v>29.76</v>
      </c>
      <c r="G16" s="8">
        <v>26.95</v>
      </c>
    </row>
    <row r="17" spans="1:7" x14ac:dyDescent="0.25">
      <c r="A17" s="1">
        <v>5</v>
      </c>
      <c r="B17" s="1">
        <v>2</v>
      </c>
      <c r="C17" s="1">
        <v>5</v>
      </c>
      <c r="D17" s="7">
        <v>3.7000000000000002E-3</v>
      </c>
      <c r="E17" s="7">
        <v>1.6000000000000001E-3</v>
      </c>
      <c r="F17" s="8">
        <v>186.66</v>
      </c>
      <c r="G17" s="8">
        <v>145.66</v>
      </c>
    </row>
    <row r="18" spans="1:7" x14ac:dyDescent="0.25">
      <c r="A18" s="1">
        <v>5</v>
      </c>
      <c r="B18" s="1">
        <v>2</v>
      </c>
      <c r="C18" s="1">
        <v>4</v>
      </c>
      <c r="D18" s="7">
        <v>3.8E-3</v>
      </c>
      <c r="E18" s="7">
        <v>2.9999999999999997E-4</v>
      </c>
      <c r="F18" s="8">
        <v>86.4</v>
      </c>
      <c r="G18" s="8">
        <v>80.569999999999993</v>
      </c>
    </row>
    <row r="19" spans="1:7" x14ac:dyDescent="0.25">
      <c r="A19" s="1">
        <v>5</v>
      </c>
      <c r="B19" s="1">
        <v>2</v>
      </c>
      <c r="C19" s="1">
        <v>3</v>
      </c>
      <c r="D19" s="7">
        <v>1.6000000000000001E-3</v>
      </c>
      <c r="E19" s="7">
        <v>7.000000000000001E-4</v>
      </c>
      <c r="F19" s="8">
        <v>65.41</v>
      </c>
      <c r="G19" s="8">
        <v>55.61</v>
      </c>
    </row>
    <row r="20" spans="1:7" x14ac:dyDescent="0.25">
      <c r="A20" s="1">
        <v>5</v>
      </c>
      <c r="B20" s="1">
        <v>2</v>
      </c>
      <c r="C20" s="1">
        <v>2</v>
      </c>
      <c r="D20" s="7">
        <v>1.9E-3</v>
      </c>
      <c r="E20" s="7">
        <v>2.0000000000000001E-4</v>
      </c>
      <c r="F20" s="8">
        <v>40.28</v>
      </c>
      <c r="G20" s="8">
        <v>38.28</v>
      </c>
    </row>
    <row r="21" spans="1:7" x14ac:dyDescent="0.25">
      <c r="A21" s="1">
        <v>5</v>
      </c>
      <c r="B21" s="1">
        <v>2</v>
      </c>
      <c r="C21" s="1">
        <v>1</v>
      </c>
      <c r="D21" s="7">
        <v>2.5000000000000001E-3</v>
      </c>
      <c r="E21" s="7">
        <v>1.2999999999999999E-3</v>
      </c>
      <c r="F21" s="8">
        <v>27.62</v>
      </c>
      <c r="G21" s="8">
        <v>27.62</v>
      </c>
    </row>
    <row r="22" spans="1:7" x14ac:dyDescent="0.25">
      <c r="A22" s="1">
        <v>5</v>
      </c>
      <c r="B22" s="1">
        <v>1</v>
      </c>
      <c r="C22" s="1">
        <v>5</v>
      </c>
      <c r="D22" s="7">
        <v>1.4800000000000001E-2</v>
      </c>
      <c r="E22" s="7">
        <v>2.9999999999999997E-4</v>
      </c>
      <c r="F22" s="8">
        <v>302.26</v>
      </c>
      <c r="G22" s="8">
        <v>119.52</v>
      </c>
    </row>
    <row r="23" spans="1:7" x14ac:dyDescent="0.25">
      <c r="A23" s="1">
        <v>5</v>
      </c>
      <c r="B23" s="1">
        <v>1</v>
      </c>
      <c r="C23" s="1">
        <v>4</v>
      </c>
      <c r="D23" s="7">
        <v>1.5900000000000001E-2</v>
      </c>
      <c r="E23" s="7">
        <v>2.9999999999999997E-4</v>
      </c>
      <c r="F23" s="8">
        <v>81.010000000000005</v>
      </c>
      <c r="G23" s="8">
        <v>71.900000000000006</v>
      </c>
    </row>
    <row r="24" spans="1:7" x14ac:dyDescent="0.25">
      <c r="A24" s="1">
        <v>5</v>
      </c>
      <c r="B24" s="1">
        <v>1</v>
      </c>
      <c r="C24" s="1">
        <v>3</v>
      </c>
      <c r="D24" s="7">
        <v>1.46E-2</v>
      </c>
      <c r="E24" s="7">
        <v>8.0000000000000004E-4</v>
      </c>
      <c r="F24" s="8">
        <v>52.55</v>
      </c>
      <c r="G24" s="8">
        <v>58.27</v>
      </c>
    </row>
    <row r="25" spans="1:7" x14ac:dyDescent="0.25">
      <c r="A25" s="1">
        <v>5</v>
      </c>
      <c r="B25" s="1">
        <v>1</v>
      </c>
      <c r="C25" s="1">
        <v>2</v>
      </c>
      <c r="D25" s="7">
        <v>6.6E-3</v>
      </c>
      <c r="E25" s="7">
        <v>1.1999999999999999E-3</v>
      </c>
      <c r="F25" s="8">
        <v>39.51</v>
      </c>
      <c r="G25" s="8">
        <v>36.85</v>
      </c>
    </row>
    <row r="26" spans="1:7" x14ac:dyDescent="0.25">
      <c r="A26" s="1">
        <v>5</v>
      </c>
      <c r="B26" s="1">
        <v>1</v>
      </c>
      <c r="C26" s="1">
        <v>1</v>
      </c>
      <c r="D26" s="7">
        <v>1.37E-2</v>
      </c>
      <c r="E26" s="7">
        <v>1.2999999999999999E-3</v>
      </c>
      <c r="F26" s="8">
        <v>27.64</v>
      </c>
      <c r="G26" s="8">
        <v>25.55</v>
      </c>
    </row>
    <row r="27" spans="1:7" x14ac:dyDescent="0.25">
      <c r="A27" s="1">
        <v>4</v>
      </c>
      <c r="B27" s="1">
        <v>5</v>
      </c>
      <c r="C27" s="1">
        <v>5</v>
      </c>
      <c r="D27" s="7">
        <v>5.5399999999999998E-2</v>
      </c>
      <c r="E27" s="7">
        <v>6.4000000000000003E-3</v>
      </c>
      <c r="F27" s="8">
        <v>247.1</v>
      </c>
      <c r="G27" s="8">
        <v>188.56</v>
      </c>
    </row>
    <row r="28" spans="1:7" x14ac:dyDescent="0.25">
      <c r="A28" s="1">
        <v>4</v>
      </c>
      <c r="B28" s="1">
        <v>5</v>
      </c>
      <c r="C28" s="1">
        <v>4</v>
      </c>
      <c r="D28" s="7">
        <v>3.78E-2</v>
      </c>
      <c r="E28" s="7">
        <v>1.32E-2</v>
      </c>
      <c r="F28" s="8">
        <v>99.24</v>
      </c>
      <c r="G28" s="8">
        <v>84.28</v>
      </c>
    </row>
    <row r="29" spans="1:7" x14ac:dyDescent="0.25">
      <c r="A29" s="1">
        <v>4</v>
      </c>
      <c r="B29" s="1">
        <v>5</v>
      </c>
      <c r="C29" s="1">
        <v>3</v>
      </c>
      <c r="D29" s="7">
        <v>3.44E-2</v>
      </c>
      <c r="E29" s="7">
        <v>1.04E-2</v>
      </c>
      <c r="F29" s="8">
        <v>60.01</v>
      </c>
      <c r="G29" s="8">
        <v>49.99</v>
      </c>
    </row>
    <row r="30" spans="1:7" x14ac:dyDescent="0.25">
      <c r="A30" s="1">
        <v>4</v>
      </c>
      <c r="B30" s="1">
        <v>5</v>
      </c>
      <c r="C30" s="1">
        <v>2</v>
      </c>
      <c r="D30" s="7">
        <v>2.92E-2</v>
      </c>
      <c r="E30" s="7">
        <v>2.8999999999999998E-3</v>
      </c>
      <c r="F30" s="8">
        <v>42.77</v>
      </c>
      <c r="G30" s="8">
        <v>40.479999999999997</v>
      </c>
    </row>
    <row r="31" spans="1:7" x14ac:dyDescent="0.25">
      <c r="A31" s="1">
        <v>4</v>
      </c>
      <c r="B31" s="1">
        <v>5</v>
      </c>
      <c r="C31" s="1">
        <v>1</v>
      </c>
      <c r="D31" s="7">
        <v>4.6999999999999993E-3</v>
      </c>
      <c r="E31" s="7">
        <v>0</v>
      </c>
      <c r="F31" s="8">
        <v>41.5</v>
      </c>
      <c r="G31" s="8">
        <v>0</v>
      </c>
    </row>
    <row r="32" spans="1:7" x14ac:dyDescent="0.25">
      <c r="A32" s="1">
        <v>4</v>
      </c>
      <c r="B32" s="1">
        <v>4</v>
      </c>
      <c r="C32" s="1">
        <v>5</v>
      </c>
      <c r="D32" s="7">
        <v>3.9599999999999996E-2</v>
      </c>
      <c r="E32" s="7">
        <v>9.4999999999999998E-3</v>
      </c>
      <c r="F32" s="8">
        <v>198.89</v>
      </c>
      <c r="G32" s="8">
        <v>198.93</v>
      </c>
    </row>
    <row r="33" spans="1:7" x14ac:dyDescent="0.25">
      <c r="A33" s="1">
        <v>4</v>
      </c>
      <c r="B33" s="1">
        <v>4</v>
      </c>
      <c r="C33" s="1">
        <v>4</v>
      </c>
      <c r="D33" s="7">
        <v>3.7499999999999999E-2</v>
      </c>
      <c r="E33" s="7">
        <v>2.8999999999999998E-3</v>
      </c>
      <c r="F33" s="8">
        <v>87.17</v>
      </c>
      <c r="G33" s="8">
        <v>75.2</v>
      </c>
    </row>
    <row r="34" spans="1:7" x14ac:dyDescent="0.25">
      <c r="A34" s="1">
        <v>4</v>
      </c>
      <c r="B34" s="1">
        <v>4</v>
      </c>
      <c r="C34" s="1">
        <v>3</v>
      </c>
      <c r="D34" s="7">
        <v>3.0200000000000001E-2</v>
      </c>
      <c r="E34" s="7">
        <v>5.1999999999999998E-3</v>
      </c>
      <c r="F34" s="8">
        <v>56.54</v>
      </c>
      <c r="G34" s="8">
        <v>57.33</v>
      </c>
    </row>
    <row r="35" spans="1:7" x14ac:dyDescent="0.25">
      <c r="A35" s="1">
        <v>4</v>
      </c>
      <c r="B35" s="1">
        <v>4</v>
      </c>
      <c r="C35" s="1">
        <v>2</v>
      </c>
      <c r="D35" s="7">
        <v>3.0800000000000001E-2</v>
      </c>
      <c r="E35" s="7">
        <v>6.4000000000000003E-3</v>
      </c>
      <c r="F35" s="8">
        <v>43.36</v>
      </c>
      <c r="G35" s="8">
        <v>37.36</v>
      </c>
    </row>
    <row r="36" spans="1:7" x14ac:dyDescent="0.25">
      <c r="A36" s="1">
        <v>4</v>
      </c>
      <c r="B36" s="1">
        <v>4</v>
      </c>
      <c r="C36" s="1">
        <v>1</v>
      </c>
      <c r="D36" s="7">
        <v>2.18E-2</v>
      </c>
      <c r="E36" s="7">
        <v>1.5E-3</v>
      </c>
      <c r="F36" s="8">
        <v>27.18</v>
      </c>
      <c r="G36" s="8">
        <v>26.62</v>
      </c>
    </row>
    <row r="37" spans="1:7" x14ac:dyDescent="0.25">
      <c r="A37" s="1">
        <v>4</v>
      </c>
      <c r="B37" s="1">
        <v>3</v>
      </c>
      <c r="C37" s="1">
        <v>5</v>
      </c>
      <c r="D37" s="7">
        <v>4.1100000000000005E-2</v>
      </c>
      <c r="E37" s="7">
        <v>1.2999999999999999E-3</v>
      </c>
      <c r="F37" s="8">
        <v>224.92</v>
      </c>
      <c r="G37" s="8">
        <v>190.47</v>
      </c>
    </row>
    <row r="38" spans="1:7" x14ac:dyDescent="0.25">
      <c r="A38" s="1">
        <v>4</v>
      </c>
      <c r="B38" s="1">
        <v>3</v>
      </c>
      <c r="C38" s="1">
        <v>4</v>
      </c>
      <c r="D38" s="7">
        <v>3.7900000000000003E-2</v>
      </c>
      <c r="E38" s="7">
        <v>4.3E-3</v>
      </c>
      <c r="F38" s="8">
        <v>84.09</v>
      </c>
      <c r="G38" s="8">
        <v>67.16</v>
      </c>
    </row>
    <row r="39" spans="1:7" x14ac:dyDescent="0.25">
      <c r="A39" s="1">
        <v>4</v>
      </c>
      <c r="B39" s="1">
        <v>3</v>
      </c>
      <c r="C39" s="1">
        <v>3</v>
      </c>
      <c r="D39" s="7">
        <v>4.2900000000000001E-2</v>
      </c>
      <c r="E39" s="7">
        <v>3.3E-3</v>
      </c>
      <c r="F39" s="8">
        <v>56.46</v>
      </c>
      <c r="G39" s="8">
        <v>52.92</v>
      </c>
    </row>
    <row r="40" spans="1:7" x14ac:dyDescent="0.25">
      <c r="A40" s="1">
        <v>4</v>
      </c>
      <c r="B40" s="1">
        <v>3</v>
      </c>
      <c r="C40" s="1">
        <v>2</v>
      </c>
      <c r="D40" s="7">
        <v>4.3200000000000002E-2</v>
      </c>
      <c r="E40" s="7">
        <v>1E-3</v>
      </c>
      <c r="F40" s="8">
        <v>38.590000000000003</v>
      </c>
      <c r="G40" s="8">
        <v>38.85</v>
      </c>
    </row>
    <row r="41" spans="1:7" x14ac:dyDescent="0.25">
      <c r="A41" s="1">
        <v>4</v>
      </c>
      <c r="B41" s="1">
        <v>3</v>
      </c>
      <c r="C41" s="1">
        <v>1</v>
      </c>
      <c r="D41" s="7">
        <v>3.0899999999999997E-2</v>
      </c>
      <c r="E41" s="7">
        <v>2.3E-3</v>
      </c>
      <c r="F41" s="8">
        <v>26.37</v>
      </c>
      <c r="G41" s="8">
        <v>25.95</v>
      </c>
    </row>
    <row r="42" spans="1:7" x14ac:dyDescent="0.25">
      <c r="A42" s="1">
        <v>4</v>
      </c>
      <c r="B42" s="1">
        <v>2</v>
      </c>
      <c r="C42" s="1">
        <v>5</v>
      </c>
      <c r="D42" s="7">
        <v>6.6E-3</v>
      </c>
      <c r="E42" s="7">
        <v>2.9999999999999997E-4</v>
      </c>
      <c r="F42" s="8">
        <v>161.91999999999999</v>
      </c>
      <c r="G42" s="8">
        <v>158.04</v>
      </c>
    </row>
    <row r="43" spans="1:7" x14ac:dyDescent="0.25">
      <c r="A43" s="1">
        <v>4</v>
      </c>
      <c r="B43" s="1">
        <v>2</v>
      </c>
      <c r="C43" s="1">
        <v>4</v>
      </c>
      <c r="D43" s="7">
        <v>6.0999999999999995E-3</v>
      </c>
      <c r="E43" s="7">
        <v>0</v>
      </c>
      <c r="F43" s="8">
        <v>73.989999999999995</v>
      </c>
      <c r="G43" s="8">
        <v>0</v>
      </c>
    </row>
    <row r="44" spans="1:7" x14ac:dyDescent="0.25">
      <c r="A44" s="1">
        <v>4</v>
      </c>
      <c r="B44" s="1">
        <v>2</v>
      </c>
      <c r="C44" s="1">
        <v>3</v>
      </c>
      <c r="D44" s="7">
        <v>3.5999999999999999E-3</v>
      </c>
      <c r="E44" s="7">
        <v>1.2999999999999999E-3</v>
      </c>
      <c r="F44" s="8">
        <v>58.43</v>
      </c>
      <c r="G44" s="8">
        <v>52.16</v>
      </c>
    </row>
    <row r="45" spans="1:7" x14ac:dyDescent="0.25">
      <c r="A45" s="1">
        <v>4</v>
      </c>
      <c r="B45" s="1">
        <v>2</v>
      </c>
      <c r="C45" s="1">
        <v>2</v>
      </c>
      <c r="D45" s="7">
        <v>6.4000000000000003E-3</v>
      </c>
      <c r="E45" s="7">
        <v>2.9999999999999997E-4</v>
      </c>
      <c r="F45" s="8">
        <v>38.450000000000003</v>
      </c>
      <c r="G45" s="8">
        <v>37.950000000000003</v>
      </c>
    </row>
    <row r="46" spans="1:7" x14ac:dyDescent="0.25">
      <c r="A46" s="1">
        <v>4</v>
      </c>
      <c r="B46" s="1">
        <v>2</v>
      </c>
      <c r="C46" s="1">
        <v>1</v>
      </c>
      <c r="D46" s="7">
        <v>7.8000000000000005E-3</v>
      </c>
      <c r="E46" s="7">
        <v>0</v>
      </c>
      <c r="F46" s="8">
        <v>26.88</v>
      </c>
      <c r="G46" s="8">
        <v>0</v>
      </c>
    </row>
    <row r="47" spans="1:7" x14ac:dyDescent="0.25">
      <c r="A47" s="1">
        <v>4</v>
      </c>
      <c r="B47" s="1">
        <v>1</v>
      </c>
      <c r="C47" s="1">
        <v>5</v>
      </c>
      <c r="D47" s="7">
        <v>1.7100000000000001E-2</v>
      </c>
      <c r="E47" s="7">
        <v>2.0000000000000001E-4</v>
      </c>
      <c r="F47" s="8">
        <v>231.11</v>
      </c>
      <c r="G47" s="8">
        <v>289.18</v>
      </c>
    </row>
    <row r="48" spans="1:7" x14ac:dyDescent="0.25">
      <c r="A48" s="1">
        <v>4</v>
      </c>
      <c r="B48" s="1">
        <v>1</v>
      </c>
      <c r="C48" s="1">
        <v>4</v>
      </c>
      <c r="D48" s="7">
        <v>1.7000000000000001E-2</v>
      </c>
      <c r="E48" s="7">
        <v>4.0000000000000002E-4</v>
      </c>
      <c r="F48" s="8">
        <v>81.34</v>
      </c>
      <c r="G48" s="8">
        <v>76.900000000000006</v>
      </c>
    </row>
    <row r="49" spans="1:7" x14ac:dyDescent="0.25">
      <c r="A49" s="1">
        <v>4</v>
      </c>
      <c r="B49" s="1">
        <v>1</v>
      </c>
      <c r="C49" s="1">
        <v>3</v>
      </c>
      <c r="D49" s="7">
        <v>2.1299999999999999E-2</v>
      </c>
      <c r="E49" s="7">
        <v>1.1000000000000001E-3</v>
      </c>
      <c r="F49" s="8">
        <v>54.9</v>
      </c>
      <c r="G49" s="8">
        <v>52.27</v>
      </c>
    </row>
    <row r="50" spans="1:7" x14ac:dyDescent="0.25">
      <c r="A50" s="1">
        <v>4</v>
      </c>
      <c r="B50" s="1">
        <v>1</v>
      </c>
      <c r="C50" s="1">
        <v>2</v>
      </c>
      <c r="D50" s="7">
        <v>2.4500000000000001E-2</v>
      </c>
      <c r="E50" s="7">
        <v>2.9999999999999997E-4</v>
      </c>
      <c r="F50" s="8">
        <v>37.549999999999997</v>
      </c>
      <c r="G50" s="8">
        <v>36.450000000000003</v>
      </c>
    </row>
    <row r="51" spans="1:7" x14ac:dyDescent="0.25">
      <c r="A51" s="1">
        <v>4</v>
      </c>
      <c r="B51" s="1">
        <v>1</v>
      </c>
      <c r="C51" s="1">
        <v>1</v>
      </c>
      <c r="D51" s="7">
        <v>1.9599999999999999E-2</v>
      </c>
      <c r="E51" s="7">
        <v>1E-4</v>
      </c>
      <c r="F51" s="8">
        <v>26.79</v>
      </c>
      <c r="G51" s="8">
        <v>26.95</v>
      </c>
    </row>
    <row r="52" spans="1:7" x14ac:dyDescent="0.25">
      <c r="A52" s="1">
        <v>3</v>
      </c>
      <c r="B52" s="1">
        <v>5</v>
      </c>
      <c r="C52" s="1">
        <v>5</v>
      </c>
      <c r="D52" s="7">
        <v>4.82E-2</v>
      </c>
      <c r="E52" s="7">
        <v>1.04E-2</v>
      </c>
      <c r="F52" s="8">
        <v>184.83</v>
      </c>
      <c r="G52" s="8">
        <v>192.82</v>
      </c>
    </row>
    <row r="53" spans="1:7" x14ac:dyDescent="0.25">
      <c r="A53" s="1">
        <v>3</v>
      </c>
      <c r="B53" s="1">
        <v>5</v>
      </c>
      <c r="C53" s="1">
        <v>4</v>
      </c>
      <c r="D53" s="7">
        <v>3.8100000000000002E-2</v>
      </c>
      <c r="E53" s="7">
        <v>2.6099999999999998E-2</v>
      </c>
      <c r="F53" s="8">
        <v>87.85</v>
      </c>
      <c r="G53" s="8">
        <v>75.58</v>
      </c>
    </row>
    <row r="54" spans="1:7" x14ac:dyDescent="0.25">
      <c r="A54" s="1">
        <v>3</v>
      </c>
      <c r="B54" s="1">
        <v>5</v>
      </c>
      <c r="C54" s="1">
        <v>3</v>
      </c>
      <c r="D54" s="7">
        <v>2.35E-2</v>
      </c>
      <c r="E54" s="7">
        <v>6.0000000000000001E-3</v>
      </c>
      <c r="F54" s="8">
        <v>60.25</v>
      </c>
      <c r="G54" s="8">
        <v>50.62</v>
      </c>
    </row>
    <row r="55" spans="1:7" x14ac:dyDescent="0.25">
      <c r="A55" s="1">
        <v>3</v>
      </c>
      <c r="B55" s="1">
        <v>5</v>
      </c>
      <c r="C55" s="1">
        <v>2</v>
      </c>
      <c r="D55" s="7">
        <v>1.4499999999999999E-2</v>
      </c>
      <c r="E55" s="7">
        <v>2.9600000000000001E-2</v>
      </c>
      <c r="F55" s="8">
        <v>44.62</v>
      </c>
      <c r="G55" s="8">
        <v>39.93</v>
      </c>
    </row>
    <row r="56" spans="1:7" x14ac:dyDescent="0.25">
      <c r="A56" s="1">
        <v>3</v>
      </c>
      <c r="B56" s="1">
        <v>5</v>
      </c>
      <c r="C56" s="1">
        <v>1</v>
      </c>
      <c r="D56" s="7">
        <v>1.1999999999999999E-3</v>
      </c>
      <c r="E56" s="7">
        <v>3.9000000000000003E-3</v>
      </c>
      <c r="F56" s="8">
        <v>33.28</v>
      </c>
      <c r="G56" s="8">
        <v>38.340000000000003</v>
      </c>
    </row>
    <row r="57" spans="1:7" x14ac:dyDescent="0.25">
      <c r="A57" s="1">
        <v>3</v>
      </c>
      <c r="B57" s="1">
        <v>4</v>
      </c>
      <c r="C57" s="1">
        <v>5</v>
      </c>
      <c r="D57" s="7">
        <v>3.3000000000000002E-2</v>
      </c>
      <c r="E57" s="7">
        <v>8.8000000000000005E-3</v>
      </c>
      <c r="F57" s="8">
        <v>215.49</v>
      </c>
      <c r="G57" s="8">
        <v>261.13</v>
      </c>
    </row>
    <row r="58" spans="1:7" x14ac:dyDescent="0.25">
      <c r="A58" s="1">
        <v>3</v>
      </c>
      <c r="B58" s="1">
        <v>4</v>
      </c>
      <c r="C58" s="1">
        <v>4</v>
      </c>
      <c r="D58" s="7">
        <v>3.39E-2</v>
      </c>
      <c r="E58" s="7">
        <v>3.7000000000000002E-3</v>
      </c>
      <c r="F58" s="8">
        <v>88.45</v>
      </c>
      <c r="G58" s="8">
        <v>87.65</v>
      </c>
    </row>
    <row r="59" spans="1:7" x14ac:dyDescent="0.25">
      <c r="A59" s="1">
        <v>3</v>
      </c>
      <c r="B59" s="1">
        <v>4</v>
      </c>
      <c r="C59" s="1">
        <v>3</v>
      </c>
      <c r="D59" s="7">
        <v>2.5600000000000001E-2</v>
      </c>
      <c r="E59" s="7">
        <v>2E-3</v>
      </c>
      <c r="F59" s="8">
        <v>53.9</v>
      </c>
      <c r="G59" s="8">
        <v>55.74</v>
      </c>
    </row>
    <row r="60" spans="1:7" x14ac:dyDescent="0.25">
      <c r="A60" s="1">
        <v>3</v>
      </c>
      <c r="B60" s="1">
        <v>4</v>
      </c>
      <c r="C60" s="1">
        <v>2</v>
      </c>
      <c r="D60" s="7">
        <v>1.1000000000000001E-2</v>
      </c>
      <c r="E60" s="7">
        <v>3.5999999999999999E-3</v>
      </c>
      <c r="F60" s="8">
        <v>37.67</v>
      </c>
      <c r="G60" s="8">
        <v>37.380000000000003</v>
      </c>
    </row>
    <row r="61" spans="1:7" x14ac:dyDescent="0.25">
      <c r="A61" s="1">
        <v>3</v>
      </c>
      <c r="B61" s="1">
        <v>4</v>
      </c>
      <c r="C61" s="1">
        <v>1</v>
      </c>
      <c r="D61" s="7">
        <v>6.0999999999999995E-3</v>
      </c>
      <c r="E61" s="7">
        <v>2E-3</v>
      </c>
      <c r="F61" s="8">
        <v>28.56</v>
      </c>
      <c r="G61" s="8">
        <v>31.03</v>
      </c>
    </row>
    <row r="62" spans="1:7" x14ac:dyDescent="0.25">
      <c r="A62" s="1">
        <v>3</v>
      </c>
      <c r="B62" s="1">
        <v>3</v>
      </c>
      <c r="C62" s="1">
        <v>5</v>
      </c>
      <c r="D62" s="7">
        <v>3.7900000000000003E-2</v>
      </c>
      <c r="E62" s="7">
        <v>1.1000000000000001E-3</v>
      </c>
      <c r="F62" s="8">
        <v>233.5</v>
      </c>
      <c r="G62" s="8">
        <v>229.22</v>
      </c>
    </row>
    <row r="63" spans="1:7" x14ac:dyDescent="0.25">
      <c r="A63" s="1">
        <v>3</v>
      </c>
      <c r="B63" s="1">
        <v>3</v>
      </c>
      <c r="C63" s="1">
        <v>4</v>
      </c>
      <c r="D63" s="7">
        <v>3.56E-2</v>
      </c>
      <c r="E63" s="7">
        <v>1.7000000000000001E-3</v>
      </c>
      <c r="F63" s="8">
        <v>78.849999999999994</v>
      </c>
      <c r="G63" s="8">
        <v>84.71</v>
      </c>
    </row>
    <row r="64" spans="1:7" x14ac:dyDescent="0.25">
      <c r="A64" s="1">
        <v>3</v>
      </c>
      <c r="B64" s="1">
        <v>3</v>
      </c>
      <c r="C64" s="1">
        <v>3</v>
      </c>
      <c r="D64" s="7">
        <v>3.61E-2</v>
      </c>
      <c r="E64" s="7">
        <v>2E-3</v>
      </c>
      <c r="F64" s="8">
        <v>54.36</v>
      </c>
      <c r="G64" s="8">
        <v>55.54</v>
      </c>
    </row>
    <row r="65" spans="1:7" x14ac:dyDescent="0.25">
      <c r="A65" s="1">
        <v>3</v>
      </c>
      <c r="B65" s="1">
        <v>3</v>
      </c>
      <c r="C65" s="1">
        <v>2</v>
      </c>
      <c r="D65" s="7">
        <v>2.1000000000000001E-2</v>
      </c>
      <c r="E65" s="7">
        <v>3.7000000000000002E-3</v>
      </c>
      <c r="F65" s="8">
        <v>39.26</v>
      </c>
      <c r="G65" s="8">
        <v>40.15</v>
      </c>
    </row>
    <row r="66" spans="1:7" x14ac:dyDescent="0.25">
      <c r="A66" s="1">
        <v>3</v>
      </c>
      <c r="B66" s="1">
        <v>3</v>
      </c>
      <c r="C66" s="1">
        <v>1</v>
      </c>
      <c r="D66" s="7">
        <v>1.5300000000000001E-2</v>
      </c>
      <c r="E66" s="7">
        <v>2.3E-3</v>
      </c>
      <c r="F66" s="8">
        <v>25.56</v>
      </c>
      <c r="G66" s="8">
        <v>24.05</v>
      </c>
    </row>
    <row r="67" spans="1:7" x14ac:dyDescent="0.25">
      <c r="A67" s="1">
        <v>3</v>
      </c>
      <c r="B67" s="1">
        <v>2</v>
      </c>
      <c r="C67" s="1">
        <v>5</v>
      </c>
      <c r="D67" s="7">
        <v>6.0999999999999995E-3</v>
      </c>
      <c r="E67" s="7">
        <v>2.9999999999999997E-4</v>
      </c>
      <c r="F67" s="8">
        <v>348.87</v>
      </c>
      <c r="G67" s="8">
        <v>126.53</v>
      </c>
    </row>
    <row r="68" spans="1:7" x14ac:dyDescent="0.25">
      <c r="A68" s="1">
        <v>3</v>
      </c>
      <c r="B68" s="1">
        <v>2</v>
      </c>
      <c r="C68" s="1">
        <v>4</v>
      </c>
      <c r="D68" s="7">
        <v>6.4000000000000003E-3</v>
      </c>
      <c r="E68" s="7">
        <v>0</v>
      </c>
      <c r="F68" s="8">
        <v>88.84</v>
      </c>
      <c r="G68" s="8">
        <v>0</v>
      </c>
    </row>
    <row r="69" spans="1:7" x14ac:dyDescent="0.25">
      <c r="A69" s="1">
        <v>3</v>
      </c>
      <c r="B69" s="1">
        <v>2</v>
      </c>
      <c r="C69" s="1">
        <v>3</v>
      </c>
      <c r="D69" s="7">
        <v>8.0000000000000002E-3</v>
      </c>
      <c r="E69" s="7">
        <v>2.0000000000000001E-4</v>
      </c>
      <c r="F69" s="8">
        <v>55.05</v>
      </c>
      <c r="G69" s="8">
        <v>87.95</v>
      </c>
    </row>
    <row r="70" spans="1:7" x14ac:dyDescent="0.25">
      <c r="A70" s="1">
        <v>3</v>
      </c>
      <c r="B70" s="1">
        <v>2</v>
      </c>
      <c r="C70" s="1">
        <v>2</v>
      </c>
      <c r="D70" s="7">
        <v>4.1999999999999997E-3</v>
      </c>
      <c r="E70" s="7">
        <v>2.0000000000000001E-4</v>
      </c>
      <c r="F70" s="8">
        <v>34.74</v>
      </c>
      <c r="G70" s="8">
        <v>35.950000000000003</v>
      </c>
    </row>
    <row r="71" spans="1:7" x14ac:dyDescent="0.25">
      <c r="A71" s="1">
        <v>3</v>
      </c>
      <c r="B71" s="1">
        <v>2</v>
      </c>
      <c r="C71" s="1">
        <v>1</v>
      </c>
      <c r="D71" s="7">
        <v>4.0000000000000002E-4</v>
      </c>
      <c r="E71" s="7">
        <v>0</v>
      </c>
      <c r="F71" s="8">
        <v>28.95</v>
      </c>
      <c r="G71" s="8">
        <v>0</v>
      </c>
    </row>
    <row r="72" spans="1:7" x14ac:dyDescent="0.25">
      <c r="A72" s="1">
        <v>3</v>
      </c>
      <c r="B72" s="1">
        <v>1</v>
      </c>
      <c r="C72" s="1">
        <v>5</v>
      </c>
      <c r="D72" s="7">
        <v>1.5700000000000002E-2</v>
      </c>
      <c r="E72" s="7">
        <v>5.0000000000000001E-4</v>
      </c>
      <c r="F72" s="8">
        <v>219</v>
      </c>
      <c r="G72" s="8">
        <v>204.3</v>
      </c>
    </row>
    <row r="73" spans="1:7" x14ac:dyDescent="0.25">
      <c r="A73" s="1">
        <v>3</v>
      </c>
      <c r="B73" s="1">
        <v>1</v>
      </c>
      <c r="C73" s="1">
        <v>4</v>
      </c>
      <c r="D73" s="7">
        <v>9.1000000000000004E-3</v>
      </c>
      <c r="E73" s="7">
        <v>5.9400000000000001E-2</v>
      </c>
      <c r="F73" s="8">
        <v>82.81</v>
      </c>
      <c r="G73" s="8">
        <v>79.92</v>
      </c>
    </row>
    <row r="74" spans="1:7" x14ac:dyDescent="0.25">
      <c r="A74" s="1">
        <v>3</v>
      </c>
      <c r="B74" s="1">
        <v>1</v>
      </c>
      <c r="C74" s="1">
        <v>3</v>
      </c>
      <c r="D74" s="7">
        <v>1.5700000000000002E-2</v>
      </c>
      <c r="E74" s="7">
        <v>4.0000000000000002E-4</v>
      </c>
      <c r="F74" s="8">
        <v>53.64</v>
      </c>
      <c r="G74" s="8">
        <v>53.95</v>
      </c>
    </row>
    <row r="75" spans="1:7" x14ac:dyDescent="0.25">
      <c r="A75" s="1">
        <v>3</v>
      </c>
      <c r="B75" s="1">
        <v>1</v>
      </c>
      <c r="C75" s="1">
        <v>2</v>
      </c>
      <c r="D75" s="7">
        <v>1.2199999999999999E-2</v>
      </c>
      <c r="E75" s="7">
        <v>1E-3</v>
      </c>
      <c r="F75" s="8">
        <v>40.03</v>
      </c>
      <c r="G75" s="8">
        <v>39.450000000000003</v>
      </c>
    </row>
    <row r="76" spans="1:7" x14ac:dyDescent="0.25">
      <c r="A76" s="1">
        <v>3</v>
      </c>
      <c r="B76" s="1">
        <v>1</v>
      </c>
      <c r="C76" s="1">
        <v>1</v>
      </c>
      <c r="D76" s="7">
        <v>6.3E-3</v>
      </c>
      <c r="E76" s="7">
        <v>0</v>
      </c>
      <c r="F76" s="8">
        <v>27.33</v>
      </c>
      <c r="G76" s="8">
        <v>0</v>
      </c>
    </row>
    <row r="77" spans="1:7" x14ac:dyDescent="0.25">
      <c r="A77" s="1">
        <v>2</v>
      </c>
      <c r="B77" s="1">
        <v>5</v>
      </c>
      <c r="C77" s="1">
        <v>5</v>
      </c>
      <c r="D77" s="7">
        <v>3.7900000000000003E-2</v>
      </c>
      <c r="E77" s="7">
        <v>3.0000000000000001E-3</v>
      </c>
      <c r="F77" s="8">
        <v>181.01</v>
      </c>
      <c r="G77" s="8">
        <v>183.12</v>
      </c>
    </row>
    <row r="78" spans="1:7" x14ac:dyDescent="0.25">
      <c r="A78" s="1">
        <v>2</v>
      </c>
      <c r="B78" s="1">
        <v>5</v>
      </c>
      <c r="C78" s="1">
        <v>4</v>
      </c>
      <c r="D78" s="7">
        <v>4.0199999999999993E-2</v>
      </c>
      <c r="E78" s="7">
        <v>9.0000000000000011E-3</v>
      </c>
      <c r="F78" s="8">
        <v>79.62</v>
      </c>
      <c r="G78" s="8">
        <v>71.36</v>
      </c>
    </row>
    <row r="79" spans="1:7" x14ac:dyDescent="0.25">
      <c r="A79" s="1">
        <v>2</v>
      </c>
      <c r="B79" s="1">
        <v>5</v>
      </c>
      <c r="C79" s="1">
        <v>3</v>
      </c>
      <c r="D79" s="7">
        <v>1.4800000000000001E-2</v>
      </c>
      <c r="E79" s="7">
        <v>8.3000000000000001E-3</v>
      </c>
      <c r="F79" s="8">
        <v>62.53</v>
      </c>
      <c r="G79" s="8">
        <v>52.37</v>
      </c>
    </row>
    <row r="80" spans="1:7" x14ac:dyDescent="0.25">
      <c r="A80" s="1">
        <v>2</v>
      </c>
      <c r="B80" s="1">
        <v>5</v>
      </c>
      <c r="C80" s="1">
        <v>2</v>
      </c>
      <c r="D80" s="7">
        <v>1.44E-2</v>
      </c>
      <c r="E80" s="7">
        <v>6.8999999999999999E-3</v>
      </c>
      <c r="F80" s="8">
        <v>39.93</v>
      </c>
      <c r="G80" s="8">
        <v>40.119999999999997</v>
      </c>
    </row>
    <row r="81" spans="1:7" x14ac:dyDescent="0.25">
      <c r="A81" s="1">
        <v>2</v>
      </c>
      <c r="B81" s="1">
        <v>5</v>
      </c>
      <c r="C81" s="1">
        <v>1</v>
      </c>
      <c r="D81" s="7">
        <v>1.1999999999999999E-3</v>
      </c>
      <c r="E81" s="7">
        <v>3.0999999999999999E-3</v>
      </c>
      <c r="F81" s="8">
        <v>26.94</v>
      </c>
      <c r="G81" s="8">
        <v>30.94</v>
      </c>
    </row>
    <row r="82" spans="1:7" x14ac:dyDescent="0.25">
      <c r="A82" s="1">
        <v>2</v>
      </c>
      <c r="B82" s="1">
        <v>4</v>
      </c>
      <c r="C82" s="1">
        <v>5</v>
      </c>
      <c r="D82" s="7">
        <v>2.52E-2</v>
      </c>
      <c r="E82" s="7">
        <v>5.6000000000000008E-3</v>
      </c>
      <c r="F82" s="8">
        <v>177.55</v>
      </c>
      <c r="G82" s="8">
        <v>116.81</v>
      </c>
    </row>
    <row r="83" spans="1:7" x14ac:dyDescent="0.25">
      <c r="A83" s="1">
        <v>2</v>
      </c>
      <c r="B83" s="1">
        <v>4</v>
      </c>
      <c r="C83" s="1">
        <v>4</v>
      </c>
      <c r="D83" s="7">
        <v>1.3600000000000001E-2</v>
      </c>
      <c r="E83" s="7">
        <v>4.6999999999999993E-3</v>
      </c>
      <c r="F83" s="8">
        <v>91.1</v>
      </c>
      <c r="G83" s="8">
        <v>71.75</v>
      </c>
    </row>
    <row r="84" spans="1:7" x14ac:dyDescent="0.25">
      <c r="A84" s="1">
        <v>2</v>
      </c>
      <c r="B84" s="1">
        <v>4</v>
      </c>
      <c r="C84" s="1">
        <v>3</v>
      </c>
      <c r="D84" s="7">
        <v>1.4199999999999999E-2</v>
      </c>
      <c r="E84" s="7">
        <v>3.7000000000000002E-3</v>
      </c>
      <c r="F84" s="8">
        <v>55.3</v>
      </c>
      <c r="G84" s="8">
        <v>50.45</v>
      </c>
    </row>
    <row r="85" spans="1:7" x14ac:dyDescent="0.25">
      <c r="A85" s="1">
        <v>2</v>
      </c>
      <c r="B85" s="1">
        <v>4</v>
      </c>
      <c r="C85" s="1">
        <v>2</v>
      </c>
      <c r="D85" s="7">
        <v>1.04E-2</v>
      </c>
      <c r="E85" s="7">
        <v>2.5999999999999999E-3</v>
      </c>
      <c r="F85" s="8">
        <v>36.840000000000003</v>
      </c>
      <c r="G85" s="8">
        <v>36.07</v>
      </c>
    </row>
    <row r="86" spans="1:7" x14ac:dyDescent="0.25">
      <c r="A86" s="1">
        <v>2</v>
      </c>
      <c r="B86" s="1">
        <v>4</v>
      </c>
      <c r="C86" s="1">
        <v>1</v>
      </c>
      <c r="D86" s="7">
        <v>3.2000000000000002E-3</v>
      </c>
      <c r="E86" s="7">
        <v>2.8999999999999998E-3</v>
      </c>
      <c r="F86" s="8">
        <v>25.87</v>
      </c>
      <c r="G86" s="8">
        <v>24.95</v>
      </c>
    </row>
    <row r="87" spans="1:7" x14ac:dyDescent="0.25">
      <c r="A87" s="1">
        <v>2</v>
      </c>
      <c r="B87" s="1">
        <v>3</v>
      </c>
      <c r="C87" s="1">
        <v>5</v>
      </c>
      <c r="D87" s="7">
        <v>1.8200000000000001E-2</v>
      </c>
      <c r="E87" s="7">
        <v>1.1000000000000001E-3</v>
      </c>
      <c r="F87" s="8">
        <v>209.68</v>
      </c>
      <c r="G87" s="8">
        <v>110.28</v>
      </c>
    </row>
    <row r="88" spans="1:7" x14ac:dyDescent="0.25">
      <c r="A88" s="1">
        <v>2</v>
      </c>
      <c r="B88" s="1">
        <v>3</v>
      </c>
      <c r="C88" s="1">
        <v>4</v>
      </c>
      <c r="D88" s="7">
        <v>1.1699999999999999E-2</v>
      </c>
      <c r="E88" s="7">
        <v>1.6000000000000001E-3</v>
      </c>
      <c r="F88" s="8">
        <v>84.9</v>
      </c>
      <c r="G88" s="8">
        <v>62.73</v>
      </c>
    </row>
    <row r="89" spans="1:7" x14ac:dyDescent="0.25">
      <c r="A89" s="1">
        <v>2</v>
      </c>
      <c r="B89" s="1">
        <v>3</v>
      </c>
      <c r="C89" s="1">
        <v>3</v>
      </c>
      <c r="D89" s="7">
        <v>1.1399999999999999E-2</v>
      </c>
      <c r="E89" s="7">
        <v>3.3E-3</v>
      </c>
      <c r="F89" s="8">
        <v>48.53</v>
      </c>
      <c r="G89" s="8">
        <v>52.43</v>
      </c>
    </row>
    <row r="90" spans="1:7" x14ac:dyDescent="0.25">
      <c r="A90" s="1">
        <v>2</v>
      </c>
      <c r="B90" s="1">
        <v>3</v>
      </c>
      <c r="C90" s="1">
        <v>2</v>
      </c>
      <c r="D90" s="7">
        <v>8.0000000000000002E-3</v>
      </c>
      <c r="E90" s="7">
        <v>9.8999999999999991E-3</v>
      </c>
      <c r="F90" s="8">
        <v>36.729999999999997</v>
      </c>
      <c r="G90" s="8">
        <v>34.270000000000003</v>
      </c>
    </row>
    <row r="91" spans="1:7" x14ac:dyDescent="0.25">
      <c r="A91" s="1">
        <v>2</v>
      </c>
      <c r="B91" s="1">
        <v>3</v>
      </c>
      <c r="C91" s="1">
        <v>1</v>
      </c>
      <c r="D91" s="7">
        <v>8.8000000000000005E-3</v>
      </c>
      <c r="E91" s="7">
        <v>2E-3</v>
      </c>
      <c r="F91" s="8">
        <v>26.35</v>
      </c>
      <c r="G91" s="8">
        <v>25.88</v>
      </c>
    </row>
    <row r="92" spans="1:7" x14ac:dyDescent="0.25">
      <c r="A92" s="1">
        <v>2</v>
      </c>
      <c r="B92" s="1">
        <v>2</v>
      </c>
      <c r="C92" s="1">
        <v>5</v>
      </c>
      <c r="D92" s="7">
        <v>2.5999999999999999E-3</v>
      </c>
      <c r="E92" s="7">
        <v>2.9999999999999997E-4</v>
      </c>
      <c r="F92" s="8">
        <v>117.9</v>
      </c>
      <c r="G92" s="8">
        <v>179.9</v>
      </c>
    </row>
    <row r="93" spans="1:7" x14ac:dyDescent="0.25">
      <c r="A93" s="1">
        <v>2</v>
      </c>
      <c r="B93" s="1">
        <v>2</v>
      </c>
      <c r="C93" s="1">
        <v>4</v>
      </c>
      <c r="D93" s="7">
        <v>2.0099999999999996E-2</v>
      </c>
      <c r="E93" s="7">
        <v>8.9999999999999998E-4</v>
      </c>
      <c r="F93" s="8">
        <v>76.78</v>
      </c>
      <c r="G93" s="8">
        <v>85.68</v>
      </c>
    </row>
    <row r="94" spans="1:7" x14ac:dyDescent="0.25">
      <c r="A94" s="1">
        <v>2</v>
      </c>
      <c r="B94" s="1">
        <v>2</v>
      </c>
      <c r="C94" s="1">
        <v>3</v>
      </c>
      <c r="D94" s="7">
        <v>2E-3</v>
      </c>
      <c r="E94" s="7">
        <v>0</v>
      </c>
      <c r="F94" s="8">
        <v>55.34</v>
      </c>
      <c r="G94" s="8">
        <v>0</v>
      </c>
    </row>
    <row r="95" spans="1:7" x14ac:dyDescent="0.25">
      <c r="A95" s="1">
        <v>2</v>
      </c>
      <c r="B95" s="1">
        <v>2</v>
      </c>
      <c r="C95" s="1">
        <v>2</v>
      </c>
      <c r="D95" s="7">
        <v>4.4000000000000003E-3</v>
      </c>
      <c r="E95" s="7">
        <v>4.0000000000000002E-4</v>
      </c>
      <c r="F95" s="8">
        <v>38.450000000000003</v>
      </c>
      <c r="G95" s="8">
        <v>40.200000000000003</v>
      </c>
    </row>
    <row r="96" spans="1:7" x14ac:dyDescent="0.25">
      <c r="A96" s="1">
        <v>2</v>
      </c>
      <c r="B96" s="1">
        <v>2</v>
      </c>
      <c r="C96" s="1">
        <v>1</v>
      </c>
      <c r="D96" s="7">
        <v>2.5000000000000001E-3</v>
      </c>
      <c r="E96" s="7">
        <v>2.0000000000000001E-4</v>
      </c>
      <c r="F96" s="8">
        <v>26.24</v>
      </c>
      <c r="G96" s="8">
        <v>25.62</v>
      </c>
    </row>
    <row r="97" spans="1:7" x14ac:dyDescent="0.25">
      <c r="A97" s="1">
        <v>2</v>
      </c>
      <c r="B97" s="1">
        <v>1</v>
      </c>
      <c r="C97" s="1">
        <v>5</v>
      </c>
      <c r="D97" s="7">
        <v>2.3E-3</v>
      </c>
      <c r="E97" s="7">
        <v>2.7000000000000001E-3</v>
      </c>
      <c r="F97" s="8">
        <v>180.25</v>
      </c>
      <c r="G97" s="8">
        <v>207.43</v>
      </c>
    </row>
    <row r="98" spans="1:7" x14ac:dyDescent="0.25">
      <c r="A98" s="1">
        <v>2</v>
      </c>
      <c r="B98" s="1">
        <v>1</v>
      </c>
      <c r="C98" s="1">
        <v>4</v>
      </c>
      <c r="D98" s="7">
        <v>3.3E-3</v>
      </c>
      <c r="E98" s="7">
        <v>2.9999999999999997E-4</v>
      </c>
      <c r="F98" s="8">
        <v>80.08</v>
      </c>
      <c r="G98" s="8">
        <v>79.430000000000007</v>
      </c>
    </row>
    <row r="99" spans="1:7" x14ac:dyDescent="0.25">
      <c r="A99" s="1">
        <v>2</v>
      </c>
      <c r="B99" s="1">
        <v>1</v>
      </c>
      <c r="C99" s="1">
        <v>3</v>
      </c>
      <c r="D99" s="7">
        <v>3.5999999999999999E-3</v>
      </c>
      <c r="E99" s="7">
        <v>2.0000000000000001E-4</v>
      </c>
      <c r="F99" s="8">
        <v>54.2</v>
      </c>
      <c r="G99" s="8">
        <v>52.95</v>
      </c>
    </row>
    <row r="100" spans="1:7" x14ac:dyDescent="0.25">
      <c r="A100" s="1">
        <v>2</v>
      </c>
      <c r="B100" s="1">
        <v>1</v>
      </c>
      <c r="C100" s="1">
        <v>2</v>
      </c>
      <c r="D100" s="7">
        <v>1.6000000000000001E-3</v>
      </c>
      <c r="E100" s="7">
        <v>4.0000000000000002E-4</v>
      </c>
      <c r="F100" s="8">
        <v>34.619999999999997</v>
      </c>
      <c r="G100" s="8">
        <v>39.950000000000003</v>
      </c>
    </row>
    <row r="101" spans="1:7" x14ac:dyDescent="0.25">
      <c r="A101" s="1">
        <v>2</v>
      </c>
      <c r="B101" s="1">
        <v>1</v>
      </c>
      <c r="C101" s="1">
        <v>1</v>
      </c>
      <c r="D101" s="7">
        <v>3.7000000000000002E-3</v>
      </c>
      <c r="E101" s="7">
        <v>2.0000000000000001E-4</v>
      </c>
      <c r="F101" s="8">
        <v>27.28</v>
      </c>
      <c r="G101" s="8">
        <v>28.95</v>
      </c>
    </row>
    <row r="102" spans="1:7" x14ac:dyDescent="0.25">
      <c r="A102" s="1">
        <v>1</v>
      </c>
      <c r="B102" s="1">
        <v>5</v>
      </c>
      <c r="C102" s="1">
        <v>5</v>
      </c>
      <c r="D102" s="7">
        <v>1.7899999999999999E-2</v>
      </c>
      <c r="E102" s="7">
        <v>4.0599999999999997E-2</v>
      </c>
      <c r="F102" s="8">
        <v>455.87</v>
      </c>
      <c r="G102" s="8">
        <v>299.91000000000003</v>
      </c>
    </row>
    <row r="103" spans="1:7" x14ac:dyDescent="0.25">
      <c r="A103" s="1">
        <v>1</v>
      </c>
      <c r="B103" s="1">
        <v>5</v>
      </c>
      <c r="C103" s="1">
        <v>4</v>
      </c>
      <c r="D103" s="7">
        <v>1.8100000000000002E-2</v>
      </c>
      <c r="E103" s="7">
        <v>8.8999999999999999E-3</v>
      </c>
      <c r="F103" s="8">
        <v>166.44</v>
      </c>
      <c r="G103" s="8">
        <v>65.569999999999993</v>
      </c>
    </row>
    <row r="104" spans="1:7" x14ac:dyDescent="0.25">
      <c r="A104" s="1">
        <v>1</v>
      </c>
      <c r="B104" s="1">
        <v>5</v>
      </c>
      <c r="C104" s="1">
        <v>3</v>
      </c>
      <c r="D104" s="7">
        <v>1.38E-2</v>
      </c>
      <c r="E104" s="7">
        <v>6.3799999999999996E-2</v>
      </c>
      <c r="F104" s="8">
        <v>43.19</v>
      </c>
      <c r="G104" s="8">
        <v>31.67</v>
      </c>
    </row>
    <row r="105" spans="1:7" x14ac:dyDescent="0.25">
      <c r="A105" s="1">
        <v>1</v>
      </c>
      <c r="B105" s="1">
        <v>5</v>
      </c>
      <c r="C105" s="1">
        <v>2</v>
      </c>
      <c r="D105" s="7">
        <v>1.7500000000000002E-2</v>
      </c>
      <c r="E105" s="7">
        <v>1.04E-2</v>
      </c>
      <c r="F105" s="8">
        <v>40.049999999999997</v>
      </c>
      <c r="G105" s="8">
        <v>39.450000000000003</v>
      </c>
    </row>
    <row r="106" spans="1:7" x14ac:dyDescent="0.25">
      <c r="A106" s="1">
        <v>1</v>
      </c>
      <c r="B106" s="1">
        <v>5</v>
      </c>
      <c r="C106" s="1">
        <v>1</v>
      </c>
      <c r="D106" s="7">
        <v>0</v>
      </c>
      <c r="E106" s="7">
        <v>0</v>
      </c>
      <c r="F106" s="8">
        <v>0</v>
      </c>
      <c r="G106" s="8">
        <v>0</v>
      </c>
    </row>
    <row r="107" spans="1:7" x14ac:dyDescent="0.25">
      <c r="A107" s="1">
        <v>1</v>
      </c>
      <c r="B107" s="1">
        <v>4</v>
      </c>
      <c r="C107" s="1">
        <v>5</v>
      </c>
      <c r="D107" s="7">
        <v>1.6E-2</v>
      </c>
      <c r="E107" s="7">
        <v>4.1999999999999997E-3</v>
      </c>
      <c r="F107" s="8">
        <v>445.57</v>
      </c>
      <c r="G107" s="8">
        <v>145.41</v>
      </c>
    </row>
    <row r="108" spans="1:7" x14ac:dyDescent="0.25">
      <c r="A108" s="1">
        <v>1</v>
      </c>
      <c r="B108" s="1">
        <v>4</v>
      </c>
      <c r="C108" s="1">
        <v>4</v>
      </c>
      <c r="D108" s="7">
        <v>1.3600000000000001E-2</v>
      </c>
      <c r="E108" s="7">
        <v>3.0999999999999999E-3</v>
      </c>
      <c r="F108" s="8">
        <v>77.84</v>
      </c>
      <c r="G108" s="8">
        <v>96.65</v>
      </c>
    </row>
    <row r="109" spans="1:7" x14ac:dyDescent="0.25">
      <c r="A109" s="1">
        <v>1</v>
      </c>
      <c r="B109" s="1">
        <v>4</v>
      </c>
      <c r="C109" s="1">
        <v>3</v>
      </c>
      <c r="D109" s="7">
        <v>7.8000000000000005E-3</v>
      </c>
      <c r="E109" s="7">
        <v>5.1000000000000004E-3</v>
      </c>
      <c r="F109" s="8">
        <v>47.63</v>
      </c>
      <c r="G109" s="8">
        <v>54.61</v>
      </c>
    </row>
    <row r="110" spans="1:7" x14ac:dyDescent="0.25">
      <c r="A110" s="1">
        <v>1</v>
      </c>
      <c r="B110" s="1">
        <v>4</v>
      </c>
      <c r="C110" s="1">
        <v>2</v>
      </c>
      <c r="D110" s="7">
        <v>1.4800000000000001E-2</v>
      </c>
      <c r="E110" s="7">
        <v>1.06E-2</v>
      </c>
      <c r="F110" s="8">
        <v>39.25</v>
      </c>
      <c r="G110" s="8">
        <v>33.619999999999997</v>
      </c>
    </row>
    <row r="111" spans="1:7" x14ac:dyDescent="0.25">
      <c r="A111" s="1">
        <v>1</v>
      </c>
      <c r="B111" s="1">
        <v>4</v>
      </c>
      <c r="C111" s="1">
        <v>1</v>
      </c>
      <c r="D111" s="7">
        <v>1.6000000000000001E-3</v>
      </c>
      <c r="E111" s="7">
        <v>8.9999999999999998E-4</v>
      </c>
      <c r="F111" s="8">
        <v>22.45</v>
      </c>
      <c r="G111" s="8">
        <v>28.93</v>
      </c>
    </row>
    <row r="112" spans="1:7" x14ac:dyDescent="0.25">
      <c r="A112" s="1">
        <v>1</v>
      </c>
      <c r="B112" s="1">
        <v>3</v>
      </c>
      <c r="C112" s="1">
        <v>5</v>
      </c>
      <c r="D112" s="7">
        <v>2.7999999999999997E-2</v>
      </c>
      <c r="E112" s="7">
        <v>8.9999999999999998E-4</v>
      </c>
      <c r="F112" s="8">
        <v>241.87</v>
      </c>
      <c r="G112" s="8">
        <v>86.11</v>
      </c>
    </row>
    <row r="113" spans="1:7" x14ac:dyDescent="0.25">
      <c r="A113" s="1">
        <v>1</v>
      </c>
      <c r="B113" s="1">
        <v>3</v>
      </c>
      <c r="C113" s="1">
        <v>4</v>
      </c>
      <c r="D113" s="7">
        <v>1.3100000000000001E-2</v>
      </c>
      <c r="E113" s="7">
        <v>1.1000000000000001E-3</v>
      </c>
      <c r="F113" s="8">
        <v>76.989999999999995</v>
      </c>
      <c r="G113" s="8">
        <v>81.03</v>
      </c>
    </row>
    <row r="114" spans="1:7" x14ac:dyDescent="0.25">
      <c r="A114" s="1">
        <v>1</v>
      </c>
      <c r="B114" s="1">
        <v>3</v>
      </c>
      <c r="C114" s="1">
        <v>3</v>
      </c>
      <c r="D114" s="7">
        <v>1.6899999999999998E-2</v>
      </c>
      <c r="E114" s="7">
        <v>2.8000000000000004E-3</v>
      </c>
      <c r="F114" s="8">
        <v>60.92</v>
      </c>
      <c r="G114" s="8">
        <v>60.87</v>
      </c>
    </row>
    <row r="115" spans="1:7" x14ac:dyDescent="0.25">
      <c r="A115" s="1">
        <v>1</v>
      </c>
      <c r="B115" s="1">
        <v>3</v>
      </c>
      <c r="C115" s="1">
        <v>2</v>
      </c>
      <c r="D115" s="7">
        <v>0.01</v>
      </c>
      <c r="E115" s="7">
        <v>4.5000000000000005E-3</v>
      </c>
      <c r="F115" s="8">
        <v>37.71</v>
      </c>
      <c r="G115" s="8">
        <v>33.64</v>
      </c>
    </row>
    <row r="116" spans="1:7" x14ac:dyDescent="0.25">
      <c r="A116" s="1">
        <v>1</v>
      </c>
      <c r="B116" s="1">
        <v>3</v>
      </c>
      <c r="C116" s="1">
        <v>1</v>
      </c>
      <c r="D116" s="7">
        <v>5.6999999999999993E-3</v>
      </c>
      <c r="E116" s="7">
        <v>9.0000000000000011E-3</v>
      </c>
      <c r="F116" s="8">
        <v>30.15</v>
      </c>
      <c r="G116" s="8">
        <v>22.65</v>
      </c>
    </row>
    <row r="117" spans="1:7" x14ac:dyDescent="0.25">
      <c r="A117" s="1">
        <v>1</v>
      </c>
      <c r="B117" s="1">
        <v>2</v>
      </c>
      <c r="C117" s="1">
        <v>5</v>
      </c>
      <c r="D117" s="7">
        <v>4.0999999999999995E-3</v>
      </c>
      <c r="E117" s="7">
        <v>1.5600000000000001E-2</v>
      </c>
      <c r="F117" s="8">
        <v>316.89</v>
      </c>
      <c r="G117" s="8">
        <v>189.98</v>
      </c>
    </row>
    <row r="118" spans="1:7" x14ac:dyDescent="0.25">
      <c r="A118" s="1">
        <v>1</v>
      </c>
      <c r="B118" s="1">
        <v>2</v>
      </c>
      <c r="C118" s="1">
        <v>4</v>
      </c>
      <c r="D118" s="7">
        <v>4.4000000000000003E-3</v>
      </c>
      <c r="E118" s="7">
        <v>5.9999999999999995E-4</v>
      </c>
      <c r="F118" s="8">
        <v>82.98</v>
      </c>
      <c r="G118" s="8">
        <v>73.5</v>
      </c>
    </row>
    <row r="119" spans="1:7" x14ac:dyDescent="0.25">
      <c r="A119" s="1">
        <v>1</v>
      </c>
      <c r="B119" s="1">
        <v>2</v>
      </c>
      <c r="C119" s="1">
        <v>3</v>
      </c>
      <c r="D119" s="7">
        <v>3.3E-3</v>
      </c>
      <c r="E119" s="7">
        <v>2.0000000000000001E-4</v>
      </c>
      <c r="F119" s="8">
        <v>54.53</v>
      </c>
      <c r="G119" s="8">
        <v>66.45</v>
      </c>
    </row>
    <row r="120" spans="1:7" x14ac:dyDescent="0.25">
      <c r="A120" s="1">
        <v>1</v>
      </c>
      <c r="B120" s="1">
        <v>2</v>
      </c>
      <c r="C120" s="1">
        <v>2</v>
      </c>
      <c r="D120" s="7">
        <v>2.5000000000000001E-3</v>
      </c>
      <c r="E120" s="7">
        <v>4.0000000000000002E-4</v>
      </c>
      <c r="F120" s="8">
        <v>36.659999999999997</v>
      </c>
      <c r="G120" s="8">
        <v>38.659999999999997</v>
      </c>
    </row>
    <row r="121" spans="1:7" x14ac:dyDescent="0.25">
      <c r="A121" s="1">
        <v>1</v>
      </c>
      <c r="B121" s="1">
        <v>2</v>
      </c>
      <c r="C121" s="1">
        <v>1</v>
      </c>
      <c r="D121" s="7">
        <v>1.1000000000000001E-3</v>
      </c>
      <c r="E121" s="7">
        <v>1.6000000000000001E-3</v>
      </c>
      <c r="F121" s="8">
        <v>26.15</v>
      </c>
      <c r="G121" s="8">
        <v>22.83</v>
      </c>
    </row>
    <row r="122" spans="1:7" x14ac:dyDescent="0.25">
      <c r="A122" s="1">
        <v>1</v>
      </c>
      <c r="B122" s="1">
        <v>1</v>
      </c>
      <c r="C122" s="1">
        <v>5</v>
      </c>
      <c r="D122" s="7">
        <v>1.9199999999999998E-2</v>
      </c>
      <c r="E122" s="7">
        <v>8.0000000000000004E-4</v>
      </c>
      <c r="F122" s="8">
        <v>214.31</v>
      </c>
      <c r="G122" s="8">
        <v>189.24</v>
      </c>
    </row>
    <row r="123" spans="1:7" x14ac:dyDescent="0.25">
      <c r="A123" s="1">
        <v>1</v>
      </c>
      <c r="B123" s="1">
        <v>1</v>
      </c>
      <c r="C123" s="1">
        <v>4</v>
      </c>
      <c r="D123" s="7">
        <v>1.5700000000000002E-2</v>
      </c>
      <c r="E123" s="7">
        <v>8.9999999999999998E-4</v>
      </c>
      <c r="F123" s="8">
        <v>82.63</v>
      </c>
      <c r="G123" s="8">
        <v>79.11</v>
      </c>
    </row>
    <row r="124" spans="1:7" x14ac:dyDescent="0.25">
      <c r="A124" s="1">
        <v>1</v>
      </c>
      <c r="B124" s="1">
        <v>1</v>
      </c>
      <c r="C124" s="1">
        <v>3</v>
      </c>
      <c r="D124" s="7">
        <v>1.3600000000000001E-2</v>
      </c>
      <c r="E124" s="7">
        <v>2.5000000000000001E-3</v>
      </c>
      <c r="F124" s="8">
        <v>53.41</v>
      </c>
      <c r="G124" s="8">
        <v>52.8</v>
      </c>
    </row>
    <row r="125" spans="1:7" x14ac:dyDescent="0.25">
      <c r="A125" s="1">
        <v>1</v>
      </c>
      <c r="B125" s="1">
        <v>1</v>
      </c>
      <c r="C125" s="1">
        <v>2</v>
      </c>
      <c r="D125" s="7">
        <v>1.0800000000000001E-2</v>
      </c>
      <c r="E125" s="7">
        <v>4.7999999999999996E-3</v>
      </c>
      <c r="F125" s="8">
        <v>37.54</v>
      </c>
      <c r="G125" s="8">
        <v>38.28</v>
      </c>
    </row>
    <row r="126" spans="1:7" x14ac:dyDescent="0.25">
      <c r="A126" s="1">
        <v>1</v>
      </c>
      <c r="B126" s="1">
        <v>1</v>
      </c>
      <c r="C126" s="1">
        <v>1</v>
      </c>
      <c r="D126" s="7">
        <v>9.1999999999999998E-3</v>
      </c>
      <c r="E126" s="7">
        <v>2E-3</v>
      </c>
      <c r="F126" s="8">
        <v>25.97</v>
      </c>
      <c r="G126" s="8">
        <v>22.88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topLeftCell="A89" workbookViewId="0">
      <selection activeCell="F125" sqref="F125"/>
    </sheetView>
  </sheetViews>
  <sheetFormatPr defaultRowHeight="15" x14ac:dyDescent="0.25"/>
  <cols>
    <col min="1" max="1" width="3.28515625" customWidth="1"/>
    <col min="2" max="2" width="3.85546875" customWidth="1"/>
    <col min="3" max="3" width="4.7109375" customWidth="1"/>
    <col min="4" max="4" width="21.42578125" bestFit="1" customWidth="1"/>
    <col min="5" max="5" width="19.5703125" bestFit="1" customWidth="1"/>
    <col min="6" max="6" width="34.7109375" bestFit="1" customWidth="1"/>
    <col min="7" max="7" width="32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 spans="1:7" x14ac:dyDescent="0.25">
      <c r="A2" s="1">
        <v>5</v>
      </c>
      <c r="B2" s="1">
        <v>5</v>
      </c>
      <c r="C2" s="1">
        <v>5</v>
      </c>
      <c r="D2" s="7">
        <v>1.8000000000000002E-2</v>
      </c>
      <c r="E2" s="7">
        <v>1.29E-2</v>
      </c>
      <c r="F2" s="8">
        <v>264.89999999999998</v>
      </c>
      <c r="G2" s="8">
        <v>198.45</v>
      </c>
    </row>
    <row r="3" spans="1:7" x14ac:dyDescent="0.25">
      <c r="A3" s="1">
        <v>5</v>
      </c>
      <c r="B3" s="1">
        <v>5</v>
      </c>
      <c r="C3" s="1">
        <v>4</v>
      </c>
      <c r="D3" s="7">
        <v>9.7000000000000003E-3</v>
      </c>
      <c r="E3" s="7">
        <v>6.7000000000000002E-3</v>
      </c>
      <c r="F3" s="8">
        <v>113.4</v>
      </c>
      <c r="G3" s="8">
        <v>84.92</v>
      </c>
    </row>
    <row r="4" spans="1:7" x14ac:dyDescent="0.25">
      <c r="A4" s="1">
        <v>5</v>
      </c>
      <c r="B4" s="1">
        <v>5</v>
      </c>
      <c r="C4" s="1">
        <v>3</v>
      </c>
      <c r="D4" s="7">
        <v>9.3999999999999986E-3</v>
      </c>
      <c r="E4" s="7">
        <v>5.6000000000000008E-3</v>
      </c>
      <c r="F4" s="8">
        <v>104.05</v>
      </c>
      <c r="G4" s="8">
        <v>100.02</v>
      </c>
    </row>
    <row r="5" spans="1:7" x14ac:dyDescent="0.25">
      <c r="A5" s="1">
        <v>5</v>
      </c>
      <c r="B5" s="1">
        <v>5</v>
      </c>
      <c r="C5" s="1">
        <v>2</v>
      </c>
      <c r="D5" s="7">
        <v>9.1999999999999998E-3</v>
      </c>
      <c r="E5" s="7">
        <v>1.9E-3</v>
      </c>
      <c r="F5" s="8">
        <v>63.37</v>
      </c>
      <c r="G5" s="8">
        <v>37.659999999999997</v>
      </c>
    </row>
    <row r="6" spans="1:7" x14ac:dyDescent="0.25">
      <c r="A6" s="1">
        <v>5</v>
      </c>
      <c r="B6" s="1">
        <v>5</v>
      </c>
      <c r="C6" s="1">
        <v>1</v>
      </c>
      <c r="D6" s="7">
        <v>1.4000000000000002E-3</v>
      </c>
      <c r="E6" s="7">
        <v>1.5800000000000002E-2</v>
      </c>
      <c r="F6" s="8">
        <v>44.6</v>
      </c>
      <c r="G6" s="8">
        <v>45.12</v>
      </c>
    </row>
    <row r="7" spans="1:7" x14ac:dyDescent="0.25">
      <c r="A7" s="1">
        <v>5</v>
      </c>
      <c r="B7" s="1">
        <v>4</v>
      </c>
      <c r="C7" s="1">
        <v>5</v>
      </c>
      <c r="D7" s="7">
        <v>1.8700000000000001E-2</v>
      </c>
      <c r="E7" s="7">
        <v>2.8000000000000004E-3</v>
      </c>
      <c r="F7" s="8">
        <v>269.48</v>
      </c>
      <c r="G7" s="8">
        <v>321.08999999999997</v>
      </c>
    </row>
    <row r="8" spans="1:7" x14ac:dyDescent="0.25">
      <c r="A8" s="1">
        <v>5</v>
      </c>
      <c r="B8" s="1">
        <v>4</v>
      </c>
      <c r="C8" s="1">
        <v>4</v>
      </c>
      <c r="D8" s="7">
        <v>1.5700000000000002E-2</v>
      </c>
      <c r="E8" s="7">
        <v>3.4999999999999996E-3</v>
      </c>
      <c r="F8" s="8">
        <v>87.32</v>
      </c>
      <c r="G8" s="8">
        <v>88.28</v>
      </c>
    </row>
    <row r="9" spans="1:7" x14ac:dyDescent="0.25">
      <c r="A9" s="1">
        <v>5</v>
      </c>
      <c r="B9" s="1">
        <v>4</v>
      </c>
      <c r="C9" s="1">
        <v>3</v>
      </c>
      <c r="D9" s="7">
        <v>1.52E-2</v>
      </c>
      <c r="E9" s="7">
        <v>9.0000000000000011E-3</v>
      </c>
      <c r="F9" s="8">
        <v>79.19</v>
      </c>
      <c r="G9" s="8">
        <v>70.48</v>
      </c>
    </row>
    <row r="10" spans="1:7" x14ac:dyDescent="0.25">
      <c r="A10" s="1">
        <v>5</v>
      </c>
      <c r="B10" s="1">
        <v>4</v>
      </c>
      <c r="C10" s="1">
        <v>2</v>
      </c>
      <c r="D10" s="7">
        <v>1.38E-2</v>
      </c>
      <c r="E10" s="7">
        <v>9.7000000000000003E-3</v>
      </c>
      <c r="F10" s="8">
        <v>69.180000000000007</v>
      </c>
      <c r="G10" s="8">
        <v>81.59</v>
      </c>
    </row>
    <row r="11" spans="1:7" x14ac:dyDescent="0.25">
      <c r="A11" s="1">
        <v>5</v>
      </c>
      <c r="B11" s="1">
        <v>4</v>
      </c>
      <c r="C11" s="1">
        <v>1</v>
      </c>
      <c r="D11" s="7">
        <v>8.0000000000000002E-3</v>
      </c>
      <c r="E11" s="7">
        <v>6.5000000000000006E-3</v>
      </c>
      <c r="F11" s="8">
        <v>42.08</v>
      </c>
      <c r="G11" s="8">
        <v>57.08</v>
      </c>
    </row>
    <row r="12" spans="1:7" x14ac:dyDescent="0.25">
      <c r="A12" s="1">
        <v>5</v>
      </c>
      <c r="B12" s="1">
        <v>3</v>
      </c>
      <c r="C12" s="1">
        <v>5</v>
      </c>
      <c r="D12" s="7">
        <v>2.2099999999999998E-2</v>
      </c>
      <c r="E12" s="7">
        <v>2.8999999999999998E-3</v>
      </c>
      <c r="F12" s="8">
        <v>214.95</v>
      </c>
      <c r="G12" s="8">
        <v>202.41</v>
      </c>
    </row>
    <row r="13" spans="1:7" x14ac:dyDescent="0.25">
      <c r="A13" s="1">
        <v>5</v>
      </c>
      <c r="B13" s="1">
        <v>3</v>
      </c>
      <c r="C13" s="1">
        <v>4</v>
      </c>
      <c r="D13" s="7">
        <v>2.1899999999999999E-2</v>
      </c>
      <c r="E13" s="7">
        <v>1E-3</v>
      </c>
      <c r="F13" s="8">
        <v>135.65</v>
      </c>
      <c r="G13" s="8">
        <v>72.5</v>
      </c>
    </row>
    <row r="14" spans="1:7" x14ac:dyDescent="0.25">
      <c r="A14" s="1">
        <v>5</v>
      </c>
      <c r="B14" s="1">
        <v>3</v>
      </c>
      <c r="C14" s="1">
        <v>3</v>
      </c>
      <c r="D14" s="7">
        <v>2.4199999999999999E-2</v>
      </c>
      <c r="E14" s="7">
        <v>3.4000000000000002E-3</v>
      </c>
      <c r="F14" s="8">
        <v>82.88</v>
      </c>
      <c r="G14" s="8">
        <v>93.01</v>
      </c>
    </row>
    <row r="15" spans="1:7" x14ac:dyDescent="0.25">
      <c r="A15" s="1">
        <v>5</v>
      </c>
      <c r="B15" s="1">
        <v>3</v>
      </c>
      <c r="C15" s="1">
        <v>2</v>
      </c>
      <c r="D15" s="7">
        <v>1.77E-2</v>
      </c>
      <c r="E15" s="7">
        <v>9.300000000000001E-3</v>
      </c>
      <c r="F15" s="8">
        <v>84.68</v>
      </c>
      <c r="G15" s="8">
        <v>51.44</v>
      </c>
    </row>
    <row r="16" spans="1:7" x14ac:dyDescent="0.25">
      <c r="A16" s="1">
        <v>5</v>
      </c>
      <c r="B16" s="1">
        <v>3</v>
      </c>
      <c r="C16" s="1">
        <v>1</v>
      </c>
      <c r="D16" s="7">
        <v>1.7899999999999999E-2</v>
      </c>
      <c r="E16" s="7">
        <v>4.0000000000000002E-4</v>
      </c>
      <c r="F16" s="8">
        <v>63.72</v>
      </c>
      <c r="G16" s="8">
        <v>23.95</v>
      </c>
    </row>
    <row r="17" spans="1:7" x14ac:dyDescent="0.25">
      <c r="A17" s="1">
        <v>5</v>
      </c>
      <c r="B17" s="1">
        <v>2</v>
      </c>
      <c r="C17" s="1">
        <v>5</v>
      </c>
      <c r="D17" s="7">
        <v>4.1100000000000005E-2</v>
      </c>
      <c r="E17" s="7">
        <v>9.1000000000000004E-3</v>
      </c>
      <c r="F17" s="8">
        <v>175.52</v>
      </c>
      <c r="G17" s="8">
        <v>113.67</v>
      </c>
    </row>
    <row r="18" spans="1:7" x14ac:dyDescent="0.25">
      <c r="A18" s="1">
        <v>5</v>
      </c>
      <c r="B18" s="1">
        <v>2</v>
      </c>
      <c r="C18" s="1">
        <v>4</v>
      </c>
      <c r="D18" s="7">
        <v>3.6699999999999997E-2</v>
      </c>
      <c r="E18" s="7">
        <v>6.0999999999999995E-3</v>
      </c>
      <c r="F18" s="8">
        <v>119.04</v>
      </c>
      <c r="G18" s="8">
        <v>72.58</v>
      </c>
    </row>
    <row r="19" spans="1:7" x14ac:dyDescent="0.25">
      <c r="A19" s="1">
        <v>5</v>
      </c>
      <c r="B19" s="1">
        <v>2</v>
      </c>
      <c r="C19" s="1">
        <v>3</v>
      </c>
      <c r="D19" s="7">
        <v>2.64E-2</v>
      </c>
      <c r="E19" s="7">
        <v>4.0999999999999995E-3</v>
      </c>
      <c r="F19" s="8">
        <v>98.53</v>
      </c>
      <c r="G19" s="8">
        <v>69.7</v>
      </c>
    </row>
    <row r="20" spans="1:7" x14ac:dyDescent="0.25">
      <c r="A20" s="1">
        <v>5</v>
      </c>
      <c r="B20" s="1">
        <v>2</v>
      </c>
      <c r="C20" s="1">
        <v>2</v>
      </c>
      <c r="D20" s="7">
        <v>2.6600000000000002E-2</v>
      </c>
      <c r="E20" s="7">
        <v>5.7999999999999996E-3</v>
      </c>
      <c r="F20" s="8">
        <v>74.64</v>
      </c>
      <c r="G20" s="8">
        <v>51.54</v>
      </c>
    </row>
    <row r="21" spans="1:7" x14ac:dyDescent="0.25">
      <c r="A21" s="1">
        <v>5</v>
      </c>
      <c r="B21" s="1">
        <v>2</v>
      </c>
      <c r="C21" s="1">
        <v>1</v>
      </c>
      <c r="D21" s="7">
        <v>3.5299999999999998E-2</v>
      </c>
      <c r="E21" s="7">
        <v>1.6899999999999998E-2</v>
      </c>
      <c r="F21" s="8">
        <v>55.5</v>
      </c>
      <c r="G21" s="8">
        <v>43.44</v>
      </c>
    </row>
    <row r="22" spans="1:7" x14ac:dyDescent="0.25">
      <c r="A22" s="1">
        <v>5</v>
      </c>
      <c r="B22" s="1">
        <v>1</v>
      </c>
      <c r="C22" s="1">
        <v>5</v>
      </c>
      <c r="D22" s="7">
        <v>2.98E-2</v>
      </c>
      <c r="E22" s="7">
        <v>9.3999999999999986E-3</v>
      </c>
      <c r="F22" s="8">
        <v>222.4</v>
      </c>
      <c r="G22" s="8">
        <v>188.94</v>
      </c>
    </row>
    <row r="23" spans="1:7" x14ac:dyDescent="0.25">
      <c r="A23" s="1">
        <v>5</v>
      </c>
      <c r="B23" s="1">
        <v>1</v>
      </c>
      <c r="C23" s="1">
        <v>4</v>
      </c>
      <c r="D23" s="7">
        <v>3.2799999999999996E-2</v>
      </c>
      <c r="E23" s="7">
        <v>3.0999999999999999E-3</v>
      </c>
      <c r="F23" s="8">
        <v>87.46</v>
      </c>
      <c r="G23" s="8">
        <v>64.510000000000005</v>
      </c>
    </row>
    <row r="24" spans="1:7" x14ac:dyDescent="0.25">
      <c r="A24" s="1">
        <v>5</v>
      </c>
      <c r="B24" s="1">
        <v>1</v>
      </c>
      <c r="C24" s="1">
        <v>3</v>
      </c>
      <c r="D24" s="7">
        <v>3.1E-2</v>
      </c>
      <c r="E24" s="7">
        <v>8.8999999999999999E-3</v>
      </c>
      <c r="F24" s="8">
        <v>69.760000000000005</v>
      </c>
      <c r="G24" s="8">
        <v>155.07</v>
      </c>
    </row>
    <row r="25" spans="1:7" x14ac:dyDescent="0.25">
      <c r="A25" s="1">
        <v>5</v>
      </c>
      <c r="B25" s="1">
        <v>1</v>
      </c>
      <c r="C25" s="1">
        <v>2</v>
      </c>
      <c r="D25" s="7">
        <v>6.0899999999999996E-2</v>
      </c>
      <c r="E25" s="7">
        <v>1.3600000000000001E-2</v>
      </c>
      <c r="F25" s="8">
        <v>74.680000000000007</v>
      </c>
      <c r="G25" s="8">
        <v>68.34</v>
      </c>
    </row>
    <row r="26" spans="1:7" x14ac:dyDescent="0.25">
      <c r="A26" s="1">
        <v>5</v>
      </c>
      <c r="B26" s="1">
        <v>1</v>
      </c>
      <c r="C26" s="1">
        <v>1</v>
      </c>
      <c r="D26" s="7">
        <v>3.4500000000000003E-2</v>
      </c>
      <c r="E26" s="7">
        <v>2.3999999999999998E-3</v>
      </c>
      <c r="F26" s="8">
        <v>71.91</v>
      </c>
      <c r="G26" s="8">
        <v>40.98</v>
      </c>
    </row>
    <row r="27" spans="1:7" x14ac:dyDescent="0.25">
      <c r="A27" s="1">
        <v>4</v>
      </c>
      <c r="B27" s="1">
        <v>5</v>
      </c>
      <c r="C27" s="1">
        <v>5</v>
      </c>
      <c r="D27" s="7">
        <v>2.07E-2</v>
      </c>
      <c r="E27" s="7">
        <v>6.0000000000000001E-3</v>
      </c>
      <c r="F27" s="8">
        <v>205.55</v>
      </c>
      <c r="G27" s="8">
        <v>316.14999999999998</v>
      </c>
    </row>
    <row r="28" spans="1:7" x14ac:dyDescent="0.25">
      <c r="A28" s="1">
        <v>4</v>
      </c>
      <c r="B28" s="1">
        <v>5</v>
      </c>
      <c r="C28" s="1">
        <v>4</v>
      </c>
      <c r="D28" s="7">
        <v>1.3500000000000002E-2</v>
      </c>
      <c r="E28" s="7">
        <v>1.66E-2</v>
      </c>
      <c r="F28" s="8">
        <v>118.78</v>
      </c>
      <c r="G28" s="8">
        <v>95.63</v>
      </c>
    </row>
    <row r="29" spans="1:7" x14ac:dyDescent="0.25">
      <c r="A29" s="1">
        <v>4</v>
      </c>
      <c r="B29" s="1">
        <v>5</v>
      </c>
      <c r="C29" s="1">
        <v>3</v>
      </c>
      <c r="D29" s="7">
        <v>9.0000000000000011E-3</v>
      </c>
      <c r="E29" s="7">
        <v>1.84E-2</v>
      </c>
      <c r="F29" s="8">
        <v>95.01</v>
      </c>
      <c r="G29" s="8">
        <v>63.75</v>
      </c>
    </row>
    <row r="30" spans="1:7" x14ac:dyDescent="0.25">
      <c r="A30" s="1">
        <v>4</v>
      </c>
      <c r="B30" s="1">
        <v>5</v>
      </c>
      <c r="C30" s="1">
        <v>2</v>
      </c>
      <c r="D30" s="7">
        <v>1.0200000000000001E-2</v>
      </c>
      <c r="E30" s="7">
        <v>3.8E-3</v>
      </c>
      <c r="F30" s="8">
        <v>66.64</v>
      </c>
      <c r="G30" s="8">
        <v>43.86</v>
      </c>
    </row>
    <row r="31" spans="1:7" x14ac:dyDescent="0.25">
      <c r="A31" s="1">
        <v>4</v>
      </c>
      <c r="B31" s="1">
        <v>5</v>
      </c>
      <c r="C31" s="1">
        <v>1</v>
      </c>
      <c r="D31" s="7">
        <v>1E-3</v>
      </c>
      <c r="E31" s="7">
        <v>0</v>
      </c>
      <c r="F31" s="8">
        <v>74.400000000000006</v>
      </c>
      <c r="G31" s="8">
        <v>0</v>
      </c>
    </row>
    <row r="32" spans="1:7" x14ac:dyDescent="0.25">
      <c r="A32" s="1">
        <v>4</v>
      </c>
      <c r="B32" s="1">
        <v>4</v>
      </c>
      <c r="C32" s="1">
        <v>5</v>
      </c>
      <c r="D32" s="7">
        <v>2.18E-2</v>
      </c>
      <c r="E32" s="7">
        <v>3.0999999999999999E-3</v>
      </c>
      <c r="F32" s="8">
        <v>203.25</v>
      </c>
      <c r="G32" s="8">
        <v>132.65</v>
      </c>
    </row>
    <row r="33" spans="1:7" x14ac:dyDescent="0.25">
      <c r="A33" s="1">
        <v>4</v>
      </c>
      <c r="B33" s="1">
        <v>4</v>
      </c>
      <c r="C33" s="1">
        <v>4</v>
      </c>
      <c r="D33" s="7">
        <v>2.1499999999999998E-2</v>
      </c>
      <c r="E33" s="7">
        <v>1.61E-2</v>
      </c>
      <c r="F33" s="8">
        <v>105.29</v>
      </c>
      <c r="G33" s="8">
        <v>65</v>
      </c>
    </row>
    <row r="34" spans="1:7" x14ac:dyDescent="0.25">
      <c r="A34" s="1">
        <v>4</v>
      </c>
      <c r="B34" s="1">
        <v>4</v>
      </c>
      <c r="C34" s="1">
        <v>3</v>
      </c>
      <c r="D34" s="7">
        <v>1.8600000000000002E-2</v>
      </c>
      <c r="E34" s="7">
        <v>5.6999999999999993E-3</v>
      </c>
      <c r="F34" s="8">
        <v>86.12</v>
      </c>
      <c r="G34" s="8">
        <v>49.39</v>
      </c>
    </row>
    <row r="35" spans="1:7" x14ac:dyDescent="0.25">
      <c r="A35" s="1">
        <v>4</v>
      </c>
      <c r="B35" s="1">
        <v>4</v>
      </c>
      <c r="C35" s="1">
        <v>2</v>
      </c>
      <c r="D35" s="7">
        <v>2.2799999999999997E-2</v>
      </c>
      <c r="E35" s="7">
        <v>3.2000000000000002E-3</v>
      </c>
      <c r="F35" s="8">
        <v>53.01</v>
      </c>
      <c r="G35" s="8">
        <v>55.28</v>
      </c>
    </row>
    <row r="36" spans="1:7" x14ac:dyDescent="0.25">
      <c r="A36" s="1">
        <v>4</v>
      </c>
      <c r="B36" s="1">
        <v>4</v>
      </c>
      <c r="C36" s="1">
        <v>1</v>
      </c>
      <c r="D36" s="7">
        <v>1.67E-2</v>
      </c>
      <c r="E36" s="7">
        <v>6.5000000000000006E-3</v>
      </c>
      <c r="F36" s="8">
        <v>40.03</v>
      </c>
      <c r="G36" s="8">
        <v>35.130000000000003</v>
      </c>
    </row>
    <row r="37" spans="1:7" x14ac:dyDescent="0.25">
      <c r="A37" s="1">
        <v>4</v>
      </c>
      <c r="B37" s="1">
        <v>3</v>
      </c>
      <c r="C37" s="1">
        <v>5</v>
      </c>
      <c r="D37" s="7">
        <v>2.4E-2</v>
      </c>
      <c r="E37" s="7">
        <v>2.5000000000000001E-3</v>
      </c>
      <c r="F37" s="8">
        <v>219</v>
      </c>
      <c r="G37" s="8">
        <v>146.62</v>
      </c>
    </row>
    <row r="38" spans="1:7" x14ac:dyDescent="0.25">
      <c r="A38" s="1">
        <v>4</v>
      </c>
      <c r="B38" s="1">
        <v>3</v>
      </c>
      <c r="C38" s="1">
        <v>4</v>
      </c>
      <c r="D38" s="7">
        <v>2.6699999999999998E-2</v>
      </c>
      <c r="E38" s="7">
        <v>1.6000000000000001E-3</v>
      </c>
      <c r="F38" s="8">
        <v>102.71</v>
      </c>
      <c r="G38" s="8">
        <v>65.7</v>
      </c>
    </row>
    <row r="39" spans="1:7" x14ac:dyDescent="0.25">
      <c r="A39" s="1">
        <v>4</v>
      </c>
      <c r="B39" s="1">
        <v>3</v>
      </c>
      <c r="C39" s="1">
        <v>3</v>
      </c>
      <c r="D39" s="7">
        <v>2.53E-2</v>
      </c>
      <c r="E39" s="7">
        <v>2.2000000000000001E-3</v>
      </c>
      <c r="F39" s="8">
        <v>70.78</v>
      </c>
      <c r="G39" s="8">
        <v>59.28</v>
      </c>
    </row>
    <row r="40" spans="1:7" x14ac:dyDescent="0.25">
      <c r="A40" s="1">
        <v>4</v>
      </c>
      <c r="B40" s="1">
        <v>3</v>
      </c>
      <c r="C40" s="1">
        <v>2</v>
      </c>
      <c r="D40" s="7">
        <v>3.04E-2</v>
      </c>
      <c r="E40" s="7">
        <v>8.0000000000000004E-4</v>
      </c>
      <c r="F40" s="8">
        <v>66.62</v>
      </c>
      <c r="G40" s="8">
        <v>76.709999999999994</v>
      </c>
    </row>
    <row r="41" spans="1:7" x14ac:dyDescent="0.25">
      <c r="A41" s="1">
        <v>4</v>
      </c>
      <c r="B41" s="1">
        <v>3</v>
      </c>
      <c r="C41" s="1">
        <v>1</v>
      </c>
      <c r="D41" s="7">
        <v>2.23E-2</v>
      </c>
      <c r="E41" s="7">
        <v>1.7399999999999999E-2</v>
      </c>
      <c r="F41" s="8">
        <v>39.369999999999997</v>
      </c>
      <c r="G41" s="8">
        <v>50.24</v>
      </c>
    </row>
    <row r="42" spans="1:7" x14ac:dyDescent="0.25">
      <c r="A42" s="1">
        <v>4</v>
      </c>
      <c r="B42" s="1">
        <v>2</v>
      </c>
      <c r="C42" s="1">
        <v>5</v>
      </c>
      <c r="D42" s="7">
        <v>4.4999999999999998E-2</v>
      </c>
      <c r="E42" s="7">
        <v>6.8000000000000005E-3</v>
      </c>
      <c r="F42" s="8">
        <v>181.26</v>
      </c>
      <c r="G42" s="8">
        <v>135.6</v>
      </c>
    </row>
    <row r="43" spans="1:7" x14ac:dyDescent="0.25">
      <c r="A43" s="1">
        <v>4</v>
      </c>
      <c r="B43" s="1">
        <v>2</v>
      </c>
      <c r="C43" s="1">
        <v>4</v>
      </c>
      <c r="D43" s="7">
        <v>3.7999999999999999E-2</v>
      </c>
      <c r="E43" s="7">
        <v>5.7999999999999996E-3</v>
      </c>
      <c r="F43" s="8">
        <v>104.58</v>
      </c>
      <c r="G43" s="8">
        <v>68.94</v>
      </c>
    </row>
    <row r="44" spans="1:7" x14ac:dyDescent="0.25">
      <c r="A44" s="1">
        <v>4</v>
      </c>
      <c r="B44" s="1">
        <v>2</v>
      </c>
      <c r="C44" s="1">
        <v>3</v>
      </c>
      <c r="D44" s="7">
        <v>5.21E-2</v>
      </c>
      <c r="E44" s="7">
        <v>1.6200000000000003E-2</v>
      </c>
      <c r="F44" s="8">
        <v>60.75</v>
      </c>
      <c r="G44" s="8">
        <v>54.69</v>
      </c>
    </row>
    <row r="45" spans="1:7" x14ac:dyDescent="0.25">
      <c r="A45" s="1">
        <v>4</v>
      </c>
      <c r="B45" s="1">
        <v>2</v>
      </c>
      <c r="C45" s="1">
        <v>2</v>
      </c>
      <c r="D45" s="7">
        <v>4.7599999999999996E-2</v>
      </c>
      <c r="E45" s="7">
        <v>3.4000000000000002E-3</v>
      </c>
      <c r="F45" s="8">
        <v>67.989999999999995</v>
      </c>
      <c r="G45" s="8">
        <v>49.89</v>
      </c>
    </row>
    <row r="46" spans="1:7" x14ac:dyDescent="0.25">
      <c r="A46" s="1">
        <v>4</v>
      </c>
      <c r="B46" s="1">
        <v>2</v>
      </c>
      <c r="C46" s="1">
        <v>1</v>
      </c>
      <c r="D46" s="7">
        <v>4.4699999999999997E-2</v>
      </c>
      <c r="E46" s="7">
        <v>7.4000000000000003E-3</v>
      </c>
      <c r="F46" s="8">
        <v>50.62</v>
      </c>
      <c r="G46" s="8">
        <v>31.51</v>
      </c>
    </row>
    <row r="47" spans="1:7" x14ac:dyDescent="0.25">
      <c r="A47" s="1">
        <v>4</v>
      </c>
      <c r="B47" s="1">
        <v>1</v>
      </c>
      <c r="C47" s="1">
        <v>5</v>
      </c>
      <c r="D47" s="7">
        <v>4.1500000000000002E-2</v>
      </c>
      <c r="E47" s="7">
        <v>2.7000000000000001E-3</v>
      </c>
      <c r="F47" s="8">
        <v>180.25</v>
      </c>
      <c r="G47" s="8">
        <v>131.97</v>
      </c>
    </row>
    <row r="48" spans="1:7" x14ac:dyDescent="0.25">
      <c r="A48" s="1">
        <v>4</v>
      </c>
      <c r="B48" s="1">
        <v>1</v>
      </c>
      <c r="C48" s="1">
        <v>4</v>
      </c>
      <c r="D48" s="7">
        <v>4.1700000000000001E-2</v>
      </c>
      <c r="E48" s="7">
        <v>3.4000000000000002E-3</v>
      </c>
      <c r="F48" s="8">
        <v>92.83</v>
      </c>
      <c r="G48" s="8">
        <v>73.48</v>
      </c>
    </row>
    <row r="49" spans="1:7" x14ac:dyDescent="0.25">
      <c r="A49" s="1">
        <v>4</v>
      </c>
      <c r="B49" s="1">
        <v>1</v>
      </c>
      <c r="C49" s="1">
        <v>3</v>
      </c>
      <c r="D49" s="7">
        <v>4.9299999999999997E-2</v>
      </c>
      <c r="E49" s="7">
        <v>6.7000000000000002E-3</v>
      </c>
      <c r="F49" s="8">
        <v>81.3</v>
      </c>
      <c r="G49" s="8">
        <v>57.64</v>
      </c>
    </row>
    <row r="50" spans="1:7" x14ac:dyDescent="0.25">
      <c r="A50" s="1">
        <v>4</v>
      </c>
      <c r="B50" s="1">
        <v>1</v>
      </c>
      <c r="C50" s="1">
        <v>2</v>
      </c>
      <c r="D50" s="7">
        <v>4.5499999999999999E-2</v>
      </c>
      <c r="E50" s="7">
        <v>3.6000000000000004E-2</v>
      </c>
      <c r="F50" s="8">
        <v>62.47</v>
      </c>
      <c r="G50" s="8">
        <v>48.22</v>
      </c>
    </row>
    <row r="51" spans="1:7" x14ac:dyDescent="0.25">
      <c r="A51" s="1">
        <v>4</v>
      </c>
      <c r="B51" s="1">
        <v>1</v>
      </c>
      <c r="C51" s="1">
        <v>1</v>
      </c>
      <c r="D51" s="7">
        <v>5.0499999999999996E-2</v>
      </c>
      <c r="E51" s="7">
        <v>3.8E-3</v>
      </c>
      <c r="F51" s="8">
        <v>41.69</v>
      </c>
      <c r="G51" s="8">
        <v>60.33</v>
      </c>
    </row>
    <row r="52" spans="1:7" x14ac:dyDescent="0.25">
      <c r="A52" s="1">
        <v>3</v>
      </c>
      <c r="B52" s="1">
        <v>5</v>
      </c>
      <c r="C52" s="1">
        <v>5</v>
      </c>
      <c r="D52" s="7">
        <v>1.7000000000000001E-2</v>
      </c>
      <c r="E52" s="7">
        <v>2.3E-3</v>
      </c>
      <c r="F52" s="8">
        <v>239.1</v>
      </c>
      <c r="G52" s="8">
        <v>262.43</v>
      </c>
    </row>
    <row r="53" spans="1:7" x14ac:dyDescent="0.25">
      <c r="A53" s="1">
        <v>3</v>
      </c>
      <c r="B53" s="1">
        <v>5</v>
      </c>
      <c r="C53" s="1">
        <v>4</v>
      </c>
      <c r="D53" s="7">
        <v>1.44E-2</v>
      </c>
      <c r="E53" s="7">
        <v>3.0000000000000001E-3</v>
      </c>
      <c r="F53" s="8">
        <v>106.69</v>
      </c>
      <c r="G53" s="8">
        <v>105.17</v>
      </c>
    </row>
    <row r="54" spans="1:7" x14ac:dyDescent="0.25">
      <c r="A54" s="1">
        <v>3</v>
      </c>
      <c r="B54" s="1">
        <v>5</v>
      </c>
      <c r="C54" s="1">
        <v>3</v>
      </c>
      <c r="D54" s="7">
        <v>5.7999999999999996E-3</v>
      </c>
      <c r="E54" s="7">
        <v>3.2000000000000002E-3</v>
      </c>
      <c r="F54" s="8">
        <v>83.09</v>
      </c>
      <c r="G54" s="8">
        <v>58.68</v>
      </c>
    </row>
    <row r="55" spans="1:7" x14ac:dyDescent="0.25">
      <c r="A55" s="1">
        <v>3</v>
      </c>
      <c r="B55" s="1">
        <v>5</v>
      </c>
      <c r="C55" s="1">
        <v>2</v>
      </c>
      <c r="D55" s="7">
        <v>6.9999999999999993E-3</v>
      </c>
      <c r="E55" s="7">
        <v>0.02</v>
      </c>
      <c r="F55" s="8">
        <v>46.21</v>
      </c>
      <c r="G55" s="8">
        <v>77.75</v>
      </c>
    </row>
    <row r="56" spans="1:7" x14ac:dyDescent="0.25">
      <c r="A56" s="1">
        <v>3</v>
      </c>
      <c r="B56" s="1">
        <v>5</v>
      </c>
      <c r="C56" s="1">
        <v>1</v>
      </c>
      <c r="D56" s="7">
        <v>4.1999999999999997E-3</v>
      </c>
      <c r="E56" s="7">
        <v>2.5000000000000001E-3</v>
      </c>
      <c r="F56" s="8">
        <v>75.930000000000007</v>
      </c>
      <c r="G56" s="8">
        <v>27.02</v>
      </c>
    </row>
    <row r="57" spans="1:7" x14ac:dyDescent="0.25">
      <c r="A57" s="1">
        <v>3</v>
      </c>
      <c r="B57" s="1">
        <v>4</v>
      </c>
      <c r="C57" s="1">
        <v>5</v>
      </c>
      <c r="D57" s="7">
        <v>1.7100000000000001E-2</v>
      </c>
      <c r="E57" s="7">
        <v>2.3E-3</v>
      </c>
      <c r="F57" s="8">
        <v>244.25</v>
      </c>
      <c r="G57" s="8">
        <v>239.92</v>
      </c>
    </row>
    <row r="58" spans="1:7" x14ac:dyDescent="0.25">
      <c r="A58" s="1">
        <v>3</v>
      </c>
      <c r="B58" s="1">
        <v>4</v>
      </c>
      <c r="C58" s="1">
        <v>4</v>
      </c>
      <c r="D58" s="7">
        <v>1.5900000000000001E-2</v>
      </c>
      <c r="E58" s="7">
        <v>1.29E-2</v>
      </c>
      <c r="F58" s="8">
        <v>107.67</v>
      </c>
      <c r="G58" s="8">
        <v>110.92</v>
      </c>
    </row>
    <row r="59" spans="1:7" x14ac:dyDescent="0.25">
      <c r="A59" s="1">
        <v>3</v>
      </c>
      <c r="B59" s="1">
        <v>4</v>
      </c>
      <c r="C59" s="1">
        <v>3</v>
      </c>
      <c r="D59" s="7">
        <v>1.15E-2</v>
      </c>
      <c r="E59" s="7">
        <v>2.5999999999999999E-3</v>
      </c>
      <c r="F59" s="8">
        <v>73.989999999999995</v>
      </c>
      <c r="G59" s="8">
        <v>57.16</v>
      </c>
    </row>
    <row r="60" spans="1:7" x14ac:dyDescent="0.25">
      <c r="A60" s="1">
        <v>3</v>
      </c>
      <c r="B60" s="1">
        <v>4</v>
      </c>
      <c r="C60" s="1">
        <v>2</v>
      </c>
      <c r="D60" s="7">
        <v>9.7000000000000003E-3</v>
      </c>
      <c r="E60" s="7">
        <v>2.0400000000000001E-2</v>
      </c>
      <c r="F60" s="8">
        <v>80.489999999999995</v>
      </c>
      <c r="G60" s="8">
        <v>49.4</v>
      </c>
    </row>
    <row r="61" spans="1:7" x14ac:dyDescent="0.25">
      <c r="A61" s="1">
        <v>3</v>
      </c>
      <c r="B61" s="1">
        <v>4</v>
      </c>
      <c r="C61" s="1">
        <v>1</v>
      </c>
      <c r="D61" s="7">
        <v>8.6999999999999994E-3</v>
      </c>
      <c r="E61" s="7">
        <v>9.7999999999999997E-3</v>
      </c>
      <c r="F61" s="8">
        <v>91.04</v>
      </c>
      <c r="G61" s="8">
        <v>44.29</v>
      </c>
    </row>
    <row r="62" spans="1:7" x14ac:dyDescent="0.25">
      <c r="A62" s="1">
        <v>3</v>
      </c>
      <c r="B62" s="1">
        <v>3</v>
      </c>
      <c r="C62" s="1">
        <v>5</v>
      </c>
      <c r="D62" s="7">
        <v>1.7899999999999999E-2</v>
      </c>
      <c r="E62" s="7">
        <v>1.2199999999999999E-2</v>
      </c>
      <c r="F62" s="8">
        <v>228.52</v>
      </c>
      <c r="G62" s="8">
        <v>176.45</v>
      </c>
    </row>
    <row r="63" spans="1:7" x14ac:dyDescent="0.25">
      <c r="A63" s="1">
        <v>3</v>
      </c>
      <c r="B63" s="1">
        <v>3</v>
      </c>
      <c r="C63" s="1">
        <v>4</v>
      </c>
      <c r="D63" s="7">
        <v>2.12E-2</v>
      </c>
      <c r="E63" s="7">
        <v>2.2499999999999999E-2</v>
      </c>
      <c r="F63" s="8">
        <v>88.45</v>
      </c>
      <c r="G63" s="8">
        <v>101.59</v>
      </c>
    </row>
    <row r="64" spans="1:7" x14ac:dyDescent="0.25">
      <c r="A64" s="1">
        <v>3</v>
      </c>
      <c r="B64" s="1">
        <v>3</v>
      </c>
      <c r="C64" s="1">
        <v>3</v>
      </c>
      <c r="D64" s="7">
        <v>2.2700000000000001E-2</v>
      </c>
      <c r="E64" s="7">
        <v>1.9E-3</v>
      </c>
      <c r="F64" s="8">
        <v>67.040000000000006</v>
      </c>
      <c r="G64" s="8">
        <v>61.66</v>
      </c>
    </row>
    <row r="65" spans="1:7" x14ac:dyDescent="0.25">
      <c r="A65" s="1">
        <v>3</v>
      </c>
      <c r="B65" s="1">
        <v>3</v>
      </c>
      <c r="C65" s="1">
        <v>2</v>
      </c>
      <c r="D65" s="7">
        <v>1.32E-2</v>
      </c>
      <c r="E65" s="7">
        <v>1.3300000000000001E-2</v>
      </c>
      <c r="F65" s="8">
        <v>58.98</v>
      </c>
      <c r="G65" s="8">
        <v>57.17</v>
      </c>
    </row>
    <row r="66" spans="1:7" x14ac:dyDescent="0.25">
      <c r="A66" s="1">
        <v>3</v>
      </c>
      <c r="B66" s="1">
        <v>3</v>
      </c>
      <c r="C66" s="1">
        <v>1</v>
      </c>
      <c r="D66" s="7">
        <v>1.47E-2</v>
      </c>
      <c r="E66" s="7">
        <v>7.000000000000001E-4</v>
      </c>
      <c r="F66" s="8">
        <v>35.51</v>
      </c>
      <c r="G66" s="8">
        <v>41.95</v>
      </c>
    </row>
    <row r="67" spans="1:7" x14ac:dyDescent="0.25">
      <c r="A67" s="1">
        <v>3</v>
      </c>
      <c r="B67" s="1">
        <v>2</v>
      </c>
      <c r="C67" s="1">
        <v>5</v>
      </c>
      <c r="D67" s="7">
        <v>3.6299999999999999E-2</v>
      </c>
      <c r="E67" s="7">
        <v>2.3E-3</v>
      </c>
      <c r="F67" s="8">
        <v>230.45</v>
      </c>
      <c r="G67" s="8">
        <v>268.79000000000002</v>
      </c>
    </row>
    <row r="68" spans="1:7" x14ac:dyDescent="0.25">
      <c r="A68" s="1">
        <v>3</v>
      </c>
      <c r="B68" s="1">
        <v>2</v>
      </c>
      <c r="C68" s="1">
        <v>4</v>
      </c>
      <c r="D68" s="7">
        <v>2.7999999999999997E-2</v>
      </c>
      <c r="E68" s="7">
        <v>5.6999999999999993E-3</v>
      </c>
      <c r="F68" s="8">
        <v>84.13</v>
      </c>
      <c r="G68" s="8">
        <v>69.53</v>
      </c>
    </row>
    <row r="69" spans="1:7" x14ac:dyDescent="0.25">
      <c r="A69" s="1">
        <v>3</v>
      </c>
      <c r="B69" s="1">
        <v>2</v>
      </c>
      <c r="C69" s="1">
        <v>3</v>
      </c>
      <c r="D69" s="7">
        <v>3.4200000000000001E-2</v>
      </c>
      <c r="E69" s="7">
        <v>5.5000000000000005E-3</v>
      </c>
      <c r="F69" s="8">
        <v>63.01</v>
      </c>
      <c r="G69" s="8">
        <v>64.19</v>
      </c>
    </row>
    <row r="70" spans="1:7" x14ac:dyDescent="0.25">
      <c r="A70" s="1">
        <v>3</v>
      </c>
      <c r="B70" s="1">
        <v>2</v>
      </c>
      <c r="C70" s="1">
        <v>2</v>
      </c>
      <c r="D70" s="7">
        <v>1.84E-2</v>
      </c>
      <c r="E70" s="7">
        <v>9.3999999999999986E-3</v>
      </c>
      <c r="F70" s="8">
        <v>49.72</v>
      </c>
      <c r="G70" s="8">
        <v>60.36</v>
      </c>
    </row>
    <row r="71" spans="1:7" x14ac:dyDescent="0.25">
      <c r="A71" s="1">
        <v>3</v>
      </c>
      <c r="B71" s="1">
        <v>2</v>
      </c>
      <c r="C71" s="1">
        <v>1</v>
      </c>
      <c r="D71" s="7">
        <v>9.7999999999999997E-3</v>
      </c>
      <c r="E71" s="7">
        <v>1.1699999999999999E-2</v>
      </c>
      <c r="F71" s="8">
        <v>42.37</v>
      </c>
      <c r="G71" s="8">
        <v>56.12</v>
      </c>
    </row>
    <row r="72" spans="1:7" x14ac:dyDescent="0.25">
      <c r="A72" s="1">
        <v>3</v>
      </c>
      <c r="B72" s="1">
        <v>1</v>
      </c>
      <c r="C72" s="1">
        <v>5</v>
      </c>
      <c r="D72" s="7">
        <v>2.87E-2</v>
      </c>
      <c r="E72" s="7">
        <v>1.1999999999999999E-3</v>
      </c>
      <c r="F72" s="8">
        <v>164.02</v>
      </c>
      <c r="G72" s="8">
        <v>207.16</v>
      </c>
    </row>
    <row r="73" spans="1:7" x14ac:dyDescent="0.25">
      <c r="A73" s="1">
        <v>3</v>
      </c>
      <c r="B73" s="1">
        <v>1</v>
      </c>
      <c r="C73" s="1">
        <v>4</v>
      </c>
      <c r="D73" s="7">
        <v>4.2900000000000001E-2</v>
      </c>
      <c r="E73" s="7">
        <v>8.0000000000000004E-4</v>
      </c>
      <c r="F73" s="8">
        <v>82.77</v>
      </c>
      <c r="G73" s="8">
        <v>87.95</v>
      </c>
    </row>
    <row r="74" spans="1:7" x14ac:dyDescent="0.25">
      <c r="A74" s="1">
        <v>3</v>
      </c>
      <c r="B74" s="1">
        <v>1</v>
      </c>
      <c r="C74" s="1">
        <v>3</v>
      </c>
      <c r="D74" s="7">
        <v>2.1899999999999999E-2</v>
      </c>
      <c r="E74" s="7">
        <v>7.6E-3</v>
      </c>
      <c r="F74" s="8">
        <v>63.43</v>
      </c>
      <c r="G74" s="8">
        <v>56.93</v>
      </c>
    </row>
    <row r="75" spans="1:7" x14ac:dyDescent="0.25">
      <c r="A75" s="1">
        <v>3</v>
      </c>
      <c r="B75" s="1">
        <v>1</v>
      </c>
      <c r="C75" s="1">
        <v>2</v>
      </c>
      <c r="D75" s="7">
        <v>3.7000000000000005E-2</v>
      </c>
      <c r="E75" s="7">
        <v>1E-3</v>
      </c>
      <c r="F75" s="8">
        <v>61.64</v>
      </c>
      <c r="G75" s="8">
        <v>52.95</v>
      </c>
    </row>
    <row r="76" spans="1:7" x14ac:dyDescent="0.25">
      <c r="A76" s="1">
        <v>3</v>
      </c>
      <c r="B76" s="1">
        <v>1</v>
      </c>
      <c r="C76" s="1">
        <v>1</v>
      </c>
      <c r="D76" s="7">
        <v>1.66E-2</v>
      </c>
      <c r="E76" s="7">
        <v>3.85E-2</v>
      </c>
      <c r="F76" s="8">
        <v>74.959999999999994</v>
      </c>
      <c r="G76" s="8">
        <v>44.19</v>
      </c>
    </row>
    <row r="77" spans="1:7" x14ac:dyDescent="0.25">
      <c r="A77" s="1">
        <v>2</v>
      </c>
      <c r="B77" s="1">
        <v>5</v>
      </c>
      <c r="C77" s="1">
        <v>5</v>
      </c>
      <c r="D77" s="7">
        <v>1.6200000000000003E-2</v>
      </c>
      <c r="E77" s="7">
        <v>1E-3</v>
      </c>
      <c r="F77" s="8">
        <v>232.54</v>
      </c>
      <c r="G77" s="8">
        <v>225.36</v>
      </c>
    </row>
    <row r="78" spans="1:7" x14ac:dyDescent="0.25">
      <c r="A78" s="1">
        <v>2</v>
      </c>
      <c r="B78" s="1">
        <v>5</v>
      </c>
      <c r="C78" s="1">
        <v>4</v>
      </c>
      <c r="D78" s="7">
        <v>1.21E-2</v>
      </c>
      <c r="E78" s="7">
        <v>9.7999999999999997E-3</v>
      </c>
      <c r="F78" s="8">
        <v>91.23</v>
      </c>
      <c r="G78" s="8">
        <v>79.319999999999993</v>
      </c>
    </row>
    <row r="79" spans="1:7" x14ac:dyDescent="0.25">
      <c r="A79" s="1">
        <v>2</v>
      </c>
      <c r="B79" s="1">
        <v>5</v>
      </c>
      <c r="C79" s="1">
        <v>3</v>
      </c>
      <c r="D79" s="7">
        <v>5.5000000000000005E-3</v>
      </c>
      <c r="E79" s="7">
        <v>1.34E-2</v>
      </c>
      <c r="F79" s="8">
        <v>71.540000000000006</v>
      </c>
      <c r="G79" s="8">
        <v>54.36</v>
      </c>
    </row>
    <row r="80" spans="1:7" x14ac:dyDescent="0.25">
      <c r="A80" s="1">
        <v>2</v>
      </c>
      <c r="B80" s="1">
        <v>5</v>
      </c>
      <c r="C80" s="1">
        <v>2</v>
      </c>
      <c r="D80" s="7">
        <v>4.1999999999999997E-3</v>
      </c>
      <c r="E80" s="7">
        <v>1.2999999999999999E-3</v>
      </c>
      <c r="F80" s="8">
        <v>67.63</v>
      </c>
      <c r="G80" s="8">
        <v>58.27</v>
      </c>
    </row>
    <row r="81" spans="1:7" x14ac:dyDescent="0.25">
      <c r="A81" s="1">
        <v>2</v>
      </c>
      <c r="B81" s="1">
        <v>5</v>
      </c>
      <c r="C81" s="1">
        <v>1</v>
      </c>
      <c r="D81" s="7">
        <v>1.8E-3</v>
      </c>
      <c r="E81" s="7">
        <v>2.2000000000000001E-3</v>
      </c>
      <c r="F81" s="8">
        <v>66.59</v>
      </c>
      <c r="G81" s="8">
        <v>31.7</v>
      </c>
    </row>
    <row r="82" spans="1:7" x14ac:dyDescent="0.25">
      <c r="A82" s="1">
        <v>2</v>
      </c>
      <c r="B82" s="1">
        <v>4</v>
      </c>
      <c r="C82" s="1">
        <v>5</v>
      </c>
      <c r="D82" s="7">
        <v>1.3100000000000001E-2</v>
      </c>
      <c r="E82" s="7">
        <v>8.0000000000000004E-4</v>
      </c>
      <c r="F82" s="8">
        <v>288.25</v>
      </c>
      <c r="G82" s="8">
        <v>66.95</v>
      </c>
    </row>
    <row r="83" spans="1:7" x14ac:dyDescent="0.25">
      <c r="A83" s="1">
        <v>2</v>
      </c>
      <c r="B83" s="1">
        <v>4</v>
      </c>
      <c r="C83" s="1">
        <v>4</v>
      </c>
      <c r="D83" s="7">
        <v>8.1000000000000013E-3</v>
      </c>
      <c r="E83" s="7">
        <v>3.4999999999999996E-3</v>
      </c>
      <c r="F83" s="8">
        <v>137.44999999999999</v>
      </c>
      <c r="G83" s="8">
        <v>91.56</v>
      </c>
    </row>
    <row r="84" spans="1:7" x14ac:dyDescent="0.25">
      <c r="A84" s="1">
        <v>2</v>
      </c>
      <c r="B84" s="1">
        <v>4</v>
      </c>
      <c r="C84" s="1">
        <v>3</v>
      </c>
      <c r="D84" s="7">
        <v>9.300000000000001E-3</v>
      </c>
      <c r="E84" s="7">
        <v>3.5099999999999999E-2</v>
      </c>
      <c r="F84" s="8">
        <v>78.03</v>
      </c>
      <c r="G84" s="8">
        <v>61.75</v>
      </c>
    </row>
    <row r="85" spans="1:7" x14ac:dyDescent="0.25">
      <c r="A85" s="1">
        <v>2</v>
      </c>
      <c r="B85" s="1">
        <v>4</v>
      </c>
      <c r="C85" s="1">
        <v>2</v>
      </c>
      <c r="D85" s="7">
        <v>6.6E-3</v>
      </c>
      <c r="E85" s="7">
        <v>3.4000000000000002E-3</v>
      </c>
      <c r="F85" s="8">
        <v>61.94</v>
      </c>
      <c r="G85" s="8">
        <v>44.21</v>
      </c>
    </row>
    <row r="86" spans="1:7" x14ac:dyDescent="0.25">
      <c r="A86" s="1">
        <v>2</v>
      </c>
      <c r="B86" s="1">
        <v>4</v>
      </c>
      <c r="C86" s="1">
        <v>1</v>
      </c>
      <c r="D86" s="7">
        <v>2.3E-3</v>
      </c>
      <c r="E86" s="7">
        <v>3.7200000000000004E-2</v>
      </c>
      <c r="F86" s="8">
        <v>34.64</v>
      </c>
      <c r="G86" s="8">
        <v>38.24</v>
      </c>
    </row>
    <row r="87" spans="1:7" x14ac:dyDescent="0.25">
      <c r="A87" s="1">
        <v>2</v>
      </c>
      <c r="B87" s="1">
        <v>3</v>
      </c>
      <c r="C87" s="1">
        <v>5</v>
      </c>
      <c r="D87" s="7">
        <v>1.21E-2</v>
      </c>
      <c r="E87" s="7">
        <v>2.2000000000000001E-3</v>
      </c>
      <c r="F87" s="8">
        <v>170.75</v>
      </c>
      <c r="G87" s="8">
        <v>197.52</v>
      </c>
    </row>
    <row r="88" spans="1:7" x14ac:dyDescent="0.25">
      <c r="A88" s="1">
        <v>2</v>
      </c>
      <c r="B88" s="1">
        <v>3</v>
      </c>
      <c r="C88" s="1">
        <v>4</v>
      </c>
      <c r="D88" s="7">
        <v>1.1899999999999999E-2</v>
      </c>
      <c r="E88" s="7">
        <v>1.8E-3</v>
      </c>
      <c r="F88" s="8">
        <v>72.53</v>
      </c>
      <c r="G88" s="8">
        <v>61.41</v>
      </c>
    </row>
    <row r="89" spans="1:7" x14ac:dyDescent="0.25">
      <c r="A89" s="1">
        <v>2</v>
      </c>
      <c r="B89" s="1">
        <v>3</v>
      </c>
      <c r="C89" s="1">
        <v>3</v>
      </c>
      <c r="D89" s="7">
        <v>8.3000000000000001E-3</v>
      </c>
      <c r="E89" s="7">
        <v>7.000000000000001E-4</v>
      </c>
      <c r="F89" s="8">
        <v>63.68</v>
      </c>
      <c r="G89" s="8">
        <v>83.09</v>
      </c>
    </row>
    <row r="90" spans="1:7" x14ac:dyDescent="0.25">
      <c r="A90" s="1">
        <v>2</v>
      </c>
      <c r="B90" s="1">
        <v>3</v>
      </c>
      <c r="C90" s="1">
        <v>2</v>
      </c>
      <c r="D90" s="7">
        <v>1.01E-2</v>
      </c>
      <c r="E90" s="7">
        <v>6.7000000000000002E-3</v>
      </c>
      <c r="F90" s="8">
        <v>72.78</v>
      </c>
      <c r="G90" s="8">
        <v>62.87</v>
      </c>
    </row>
    <row r="91" spans="1:7" x14ac:dyDescent="0.25">
      <c r="A91" s="1">
        <v>2</v>
      </c>
      <c r="B91" s="1">
        <v>3</v>
      </c>
      <c r="C91" s="1">
        <v>1</v>
      </c>
      <c r="D91" s="7">
        <v>2.5999999999999999E-3</v>
      </c>
      <c r="E91" s="7">
        <v>1.6000000000000001E-3</v>
      </c>
      <c r="F91" s="8">
        <v>43.06</v>
      </c>
      <c r="G91" s="8">
        <v>67.92</v>
      </c>
    </row>
    <row r="92" spans="1:7" x14ac:dyDescent="0.25">
      <c r="A92" s="1">
        <v>2</v>
      </c>
      <c r="B92" s="1">
        <v>2</v>
      </c>
      <c r="C92" s="1">
        <v>5</v>
      </c>
      <c r="D92" s="7">
        <v>2.0400000000000001E-2</v>
      </c>
      <c r="E92" s="7">
        <v>1.8E-3</v>
      </c>
      <c r="F92" s="8">
        <v>127.98</v>
      </c>
      <c r="G92" s="8">
        <v>28.78</v>
      </c>
    </row>
    <row r="93" spans="1:7" x14ac:dyDescent="0.25">
      <c r="A93" s="1">
        <v>2</v>
      </c>
      <c r="B93" s="1">
        <v>2</v>
      </c>
      <c r="C93" s="1">
        <v>4</v>
      </c>
      <c r="D93" s="7">
        <v>9.8999999999999991E-3</v>
      </c>
      <c r="E93" s="7">
        <v>2.5000000000000001E-3</v>
      </c>
      <c r="F93" s="8">
        <v>64.88</v>
      </c>
      <c r="G93" s="8">
        <v>77.290000000000006</v>
      </c>
    </row>
    <row r="94" spans="1:7" x14ac:dyDescent="0.25">
      <c r="A94" s="1">
        <v>2</v>
      </c>
      <c r="B94" s="1">
        <v>2</v>
      </c>
      <c r="C94" s="1">
        <v>3</v>
      </c>
      <c r="D94" s="7">
        <v>2.0099999999999996E-2</v>
      </c>
      <c r="E94" s="7">
        <v>4.1399999999999999E-2</v>
      </c>
      <c r="F94" s="8">
        <v>54.4</v>
      </c>
      <c r="G94" s="8">
        <v>62.63</v>
      </c>
    </row>
    <row r="95" spans="1:7" x14ac:dyDescent="0.25">
      <c r="A95" s="1">
        <v>2</v>
      </c>
      <c r="B95" s="1">
        <v>2</v>
      </c>
      <c r="C95" s="1">
        <v>2</v>
      </c>
      <c r="D95" s="7">
        <v>1.15E-2</v>
      </c>
      <c r="E95" s="7">
        <v>3.7000000000000002E-3</v>
      </c>
      <c r="F95" s="8">
        <v>69.069999999999993</v>
      </c>
      <c r="G95" s="8">
        <v>52.79</v>
      </c>
    </row>
    <row r="96" spans="1:7" x14ac:dyDescent="0.25">
      <c r="A96" s="1">
        <v>2</v>
      </c>
      <c r="B96" s="1">
        <v>2</v>
      </c>
      <c r="C96" s="1">
        <v>1</v>
      </c>
      <c r="D96" s="7">
        <v>3.9000000000000003E-3</v>
      </c>
      <c r="E96" s="7">
        <v>4.24E-2</v>
      </c>
      <c r="F96" s="8">
        <v>55.97</v>
      </c>
      <c r="G96" s="8">
        <v>59.06</v>
      </c>
    </row>
    <row r="97" spans="1:7" x14ac:dyDescent="0.25">
      <c r="A97" s="1">
        <v>2</v>
      </c>
      <c r="B97" s="1">
        <v>1</v>
      </c>
      <c r="C97" s="1">
        <v>5</v>
      </c>
      <c r="D97" s="7">
        <v>1.55E-2</v>
      </c>
      <c r="E97" s="7">
        <v>6.25E-2</v>
      </c>
      <c r="F97" s="8">
        <v>152.80000000000001</v>
      </c>
      <c r="G97" s="8">
        <v>57.9</v>
      </c>
    </row>
    <row r="98" spans="1:7" x14ac:dyDescent="0.25">
      <c r="A98" s="1">
        <v>2</v>
      </c>
      <c r="B98" s="1">
        <v>1</v>
      </c>
      <c r="C98" s="1">
        <v>4</v>
      </c>
      <c r="D98" s="7">
        <v>2.5899999999999999E-2</v>
      </c>
      <c r="E98" s="7">
        <v>6.13E-2</v>
      </c>
      <c r="F98" s="8">
        <v>81.790000000000006</v>
      </c>
      <c r="G98" s="8">
        <v>54.44</v>
      </c>
    </row>
    <row r="99" spans="1:7" x14ac:dyDescent="0.25">
      <c r="A99" s="1">
        <v>2</v>
      </c>
      <c r="B99" s="1">
        <v>1</v>
      </c>
      <c r="C99" s="1">
        <v>3</v>
      </c>
      <c r="D99" s="7">
        <v>1.47E-2</v>
      </c>
      <c r="E99" s="7">
        <v>1E-3</v>
      </c>
      <c r="F99" s="8">
        <v>105.55</v>
      </c>
      <c r="G99" s="8">
        <v>36.450000000000003</v>
      </c>
    </row>
    <row r="100" spans="1:7" x14ac:dyDescent="0.25">
      <c r="A100" s="1">
        <v>2</v>
      </c>
      <c r="B100" s="1">
        <v>1</v>
      </c>
      <c r="C100" s="1">
        <v>2</v>
      </c>
      <c r="D100" s="7">
        <v>1.04E-2</v>
      </c>
      <c r="E100" s="7">
        <v>1.6000000000000001E-3</v>
      </c>
      <c r="F100" s="8">
        <v>78.37</v>
      </c>
      <c r="G100" s="8">
        <v>67.42</v>
      </c>
    </row>
    <row r="101" spans="1:7" x14ac:dyDescent="0.25">
      <c r="A101" s="1">
        <v>2</v>
      </c>
      <c r="B101" s="1">
        <v>1</v>
      </c>
      <c r="C101" s="1">
        <v>1</v>
      </c>
      <c r="D101" s="7">
        <v>1.2500000000000001E-2</v>
      </c>
      <c r="E101" s="7">
        <v>3.0000000000000001E-3</v>
      </c>
      <c r="F101" s="8">
        <v>88.21</v>
      </c>
      <c r="G101" s="8">
        <v>44.8</v>
      </c>
    </row>
    <row r="102" spans="1:7" x14ac:dyDescent="0.25">
      <c r="A102" s="1">
        <v>1</v>
      </c>
      <c r="B102" s="1">
        <v>5</v>
      </c>
      <c r="C102" s="1">
        <v>5</v>
      </c>
      <c r="D102" s="7">
        <v>0</v>
      </c>
      <c r="E102" s="7">
        <v>2E-3</v>
      </c>
      <c r="F102" s="8">
        <v>0</v>
      </c>
      <c r="G102" s="8">
        <v>37.950000000000003</v>
      </c>
    </row>
    <row r="103" spans="1:7" x14ac:dyDescent="0.25">
      <c r="A103" s="1">
        <v>1</v>
      </c>
      <c r="B103" s="1">
        <v>5</v>
      </c>
      <c r="C103" s="1">
        <v>4</v>
      </c>
      <c r="D103" s="7">
        <v>1.8E-3</v>
      </c>
      <c r="E103" s="7">
        <v>1.1000000000000001E-3</v>
      </c>
      <c r="F103" s="8">
        <v>37.950000000000003</v>
      </c>
      <c r="G103" s="8">
        <v>36.450000000000003</v>
      </c>
    </row>
    <row r="104" spans="1:7" x14ac:dyDescent="0.25">
      <c r="A104" s="1">
        <v>1</v>
      </c>
      <c r="B104" s="1">
        <v>5</v>
      </c>
      <c r="C104" s="1">
        <v>3</v>
      </c>
      <c r="D104" s="7">
        <v>3.8E-3</v>
      </c>
      <c r="E104" s="7">
        <v>0.20170000000000002</v>
      </c>
      <c r="F104" s="8">
        <v>48.93</v>
      </c>
      <c r="G104" s="8">
        <v>48.45</v>
      </c>
    </row>
    <row r="105" spans="1:7" x14ac:dyDescent="0.25">
      <c r="A105" s="1">
        <v>1</v>
      </c>
      <c r="B105" s="1">
        <v>5</v>
      </c>
      <c r="C105" s="1">
        <v>2</v>
      </c>
      <c r="D105" s="7">
        <v>3.5999999999999999E-3</v>
      </c>
      <c r="E105" s="7">
        <v>1.1000000000000001E-3</v>
      </c>
      <c r="F105" s="8">
        <v>49.28</v>
      </c>
      <c r="G105" s="8">
        <v>48.43</v>
      </c>
    </row>
    <row r="106" spans="1:7" x14ac:dyDescent="0.25">
      <c r="A106" s="1">
        <v>1</v>
      </c>
      <c r="B106" s="1">
        <v>5</v>
      </c>
      <c r="C106" s="1">
        <v>1</v>
      </c>
      <c r="D106" s="7">
        <v>0</v>
      </c>
      <c r="E106" s="7">
        <v>0</v>
      </c>
      <c r="F106" s="8">
        <v>0</v>
      </c>
      <c r="G106" s="8">
        <v>0</v>
      </c>
    </row>
    <row r="107" spans="1:7" x14ac:dyDescent="0.25">
      <c r="A107" s="1">
        <v>1</v>
      </c>
      <c r="B107" s="1">
        <v>4</v>
      </c>
      <c r="C107" s="1">
        <v>5</v>
      </c>
      <c r="D107" s="7">
        <v>1.21E-2</v>
      </c>
      <c r="E107" s="7">
        <v>1.1000000000000001E-3</v>
      </c>
      <c r="F107" s="8">
        <v>219.53</v>
      </c>
      <c r="G107" s="8">
        <v>216.95</v>
      </c>
    </row>
    <row r="108" spans="1:7" x14ac:dyDescent="0.25">
      <c r="A108" s="1">
        <v>1</v>
      </c>
      <c r="B108" s="1">
        <v>4</v>
      </c>
      <c r="C108" s="1">
        <v>4</v>
      </c>
      <c r="D108" s="7">
        <v>5.0000000000000001E-3</v>
      </c>
      <c r="E108" s="7">
        <v>8.9999999999999998E-4</v>
      </c>
      <c r="F108" s="8">
        <v>75.430000000000007</v>
      </c>
      <c r="G108" s="8">
        <v>73.83</v>
      </c>
    </row>
    <row r="109" spans="1:7" x14ac:dyDescent="0.25">
      <c r="A109" s="1">
        <v>1</v>
      </c>
      <c r="B109" s="1">
        <v>4</v>
      </c>
      <c r="C109" s="1">
        <v>3</v>
      </c>
      <c r="D109" s="7">
        <v>6.4000000000000003E-3</v>
      </c>
      <c r="E109" s="7">
        <v>7.000000000000001E-4</v>
      </c>
      <c r="F109" s="8">
        <v>73.16</v>
      </c>
      <c r="G109" s="8">
        <v>44.28</v>
      </c>
    </row>
    <row r="110" spans="1:7" x14ac:dyDescent="0.25">
      <c r="A110" s="1">
        <v>1</v>
      </c>
      <c r="B110" s="1">
        <v>4</v>
      </c>
      <c r="C110" s="1">
        <v>2</v>
      </c>
      <c r="D110" s="7">
        <v>2.8999999999999998E-3</v>
      </c>
      <c r="E110" s="7">
        <v>8.0000000000000004E-4</v>
      </c>
      <c r="F110" s="8">
        <v>56.62</v>
      </c>
      <c r="G110" s="8">
        <v>37.35</v>
      </c>
    </row>
    <row r="111" spans="1:7" x14ac:dyDescent="0.25">
      <c r="A111" s="1">
        <v>1</v>
      </c>
      <c r="B111" s="1">
        <v>4</v>
      </c>
      <c r="C111" s="1">
        <v>1</v>
      </c>
      <c r="D111" s="7">
        <v>0</v>
      </c>
      <c r="E111" s="7">
        <v>1.7000000000000001E-3</v>
      </c>
      <c r="F111" s="8">
        <v>0</v>
      </c>
      <c r="G111" s="8">
        <v>50.45</v>
      </c>
    </row>
    <row r="112" spans="1:7" x14ac:dyDescent="0.25">
      <c r="A112" s="1">
        <v>1</v>
      </c>
      <c r="B112" s="1">
        <v>3</v>
      </c>
      <c r="C112" s="1">
        <v>5</v>
      </c>
      <c r="D112" s="7">
        <v>1.03E-2</v>
      </c>
      <c r="E112" s="7">
        <v>2.0999999999999999E-3</v>
      </c>
      <c r="F112" s="8">
        <v>271.36</v>
      </c>
      <c r="G112" s="8">
        <v>85.43</v>
      </c>
    </row>
    <row r="113" spans="1:7" x14ac:dyDescent="0.25">
      <c r="A113" s="1">
        <v>1</v>
      </c>
      <c r="B113" s="1">
        <v>3</v>
      </c>
      <c r="C113" s="1">
        <v>4</v>
      </c>
      <c r="D113" s="7">
        <v>9.1999999999999998E-3</v>
      </c>
      <c r="E113" s="7">
        <v>2.35E-2</v>
      </c>
      <c r="F113" s="8">
        <v>77.09</v>
      </c>
      <c r="G113" s="8">
        <v>80.22</v>
      </c>
    </row>
    <row r="114" spans="1:7" x14ac:dyDescent="0.25">
      <c r="A114" s="1">
        <v>1</v>
      </c>
      <c r="B114" s="1">
        <v>3</v>
      </c>
      <c r="C114" s="1">
        <v>3</v>
      </c>
      <c r="D114" s="7">
        <v>0.01</v>
      </c>
      <c r="E114" s="7">
        <v>2.64E-2</v>
      </c>
      <c r="F114" s="8">
        <v>49.67</v>
      </c>
      <c r="G114" s="8">
        <v>69.099999999999994</v>
      </c>
    </row>
    <row r="115" spans="1:7" x14ac:dyDescent="0.25">
      <c r="A115" s="1">
        <v>1</v>
      </c>
      <c r="B115" s="1">
        <v>3</v>
      </c>
      <c r="C115" s="1">
        <v>2</v>
      </c>
      <c r="D115" s="7">
        <v>8.8999999999999999E-3</v>
      </c>
      <c r="E115" s="7">
        <v>5.7999999999999996E-3</v>
      </c>
      <c r="F115" s="8">
        <v>66.39</v>
      </c>
      <c r="G115" s="8">
        <v>50.69</v>
      </c>
    </row>
    <row r="116" spans="1:7" x14ac:dyDescent="0.25">
      <c r="A116" s="1">
        <v>1</v>
      </c>
      <c r="B116" s="1">
        <v>3</v>
      </c>
      <c r="C116" s="1">
        <v>1</v>
      </c>
      <c r="D116" s="7">
        <v>5.3E-3</v>
      </c>
      <c r="E116" s="7">
        <v>2.9900000000000003E-2</v>
      </c>
      <c r="F116" s="8">
        <v>40.94</v>
      </c>
      <c r="G116" s="8">
        <v>44.28</v>
      </c>
    </row>
    <row r="117" spans="1:7" x14ac:dyDescent="0.25">
      <c r="A117" s="1">
        <v>1</v>
      </c>
      <c r="B117" s="1">
        <v>2</v>
      </c>
      <c r="C117" s="1">
        <v>5</v>
      </c>
      <c r="D117" s="7">
        <v>2.0499999999999997E-2</v>
      </c>
      <c r="E117" s="7">
        <v>3.0000000000000001E-3</v>
      </c>
      <c r="F117" s="8">
        <v>158.96</v>
      </c>
      <c r="G117" s="8">
        <v>164.43</v>
      </c>
    </row>
    <row r="118" spans="1:7" x14ac:dyDescent="0.25">
      <c r="A118" s="1">
        <v>1</v>
      </c>
      <c r="B118" s="1">
        <v>2</v>
      </c>
      <c r="C118" s="1">
        <v>4</v>
      </c>
      <c r="D118" s="7">
        <v>1.6E-2</v>
      </c>
      <c r="E118" s="7">
        <v>1.6899999999999998E-2</v>
      </c>
      <c r="F118" s="8">
        <v>102.05</v>
      </c>
      <c r="G118" s="8">
        <v>81.66</v>
      </c>
    </row>
    <row r="119" spans="1:7" x14ac:dyDescent="0.25">
      <c r="A119" s="1">
        <v>1</v>
      </c>
      <c r="B119" s="1">
        <v>2</v>
      </c>
      <c r="C119" s="1">
        <v>3</v>
      </c>
      <c r="D119" s="7">
        <v>9.7999999999999997E-3</v>
      </c>
      <c r="E119" s="7">
        <v>8.3000000000000001E-3</v>
      </c>
      <c r="F119" s="8">
        <v>63.51</v>
      </c>
      <c r="G119" s="8">
        <v>57.77</v>
      </c>
    </row>
    <row r="120" spans="1:7" x14ac:dyDescent="0.25">
      <c r="A120" s="1">
        <v>1</v>
      </c>
      <c r="B120" s="1">
        <v>2</v>
      </c>
      <c r="C120" s="1">
        <v>2</v>
      </c>
      <c r="D120" s="7">
        <v>1.4999999999999999E-2</v>
      </c>
      <c r="E120" s="7">
        <v>5.2699999999999997E-2</v>
      </c>
      <c r="F120" s="8">
        <v>64.38</v>
      </c>
      <c r="G120" s="8">
        <v>51.68</v>
      </c>
    </row>
    <row r="121" spans="1:7" x14ac:dyDescent="0.25">
      <c r="A121" s="1">
        <v>1</v>
      </c>
      <c r="B121" s="1">
        <v>2</v>
      </c>
      <c r="C121" s="1">
        <v>1</v>
      </c>
      <c r="D121" s="7">
        <v>7.6E-3</v>
      </c>
      <c r="E121" s="7">
        <v>1.61E-2</v>
      </c>
      <c r="F121" s="8">
        <v>51.9</v>
      </c>
      <c r="G121" s="8">
        <v>46.08</v>
      </c>
    </row>
    <row r="122" spans="1:7" x14ac:dyDescent="0.25">
      <c r="A122" s="1">
        <v>1</v>
      </c>
      <c r="B122" s="1">
        <v>1</v>
      </c>
      <c r="C122" s="1">
        <v>5</v>
      </c>
      <c r="D122" s="7">
        <v>2.7000000000000003E-2</v>
      </c>
      <c r="E122" s="7">
        <v>3.0000000000000001E-3</v>
      </c>
      <c r="F122" s="8">
        <v>178.42</v>
      </c>
      <c r="G122" s="8">
        <v>116.45</v>
      </c>
    </row>
    <row r="123" spans="1:7" x14ac:dyDescent="0.25">
      <c r="A123" s="1">
        <v>1</v>
      </c>
      <c r="B123" s="1">
        <v>1</v>
      </c>
      <c r="C123" s="1">
        <v>4</v>
      </c>
      <c r="D123" s="7">
        <v>1.9E-2</v>
      </c>
      <c r="E123" s="7">
        <v>1.4999999999999999E-2</v>
      </c>
      <c r="F123" s="8">
        <v>91.73</v>
      </c>
      <c r="G123" s="8">
        <v>71.78</v>
      </c>
    </row>
    <row r="124" spans="1:7" x14ac:dyDescent="0.25">
      <c r="A124" s="1">
        <v>1</v>
      </c>
      <c r="B124" s="1">
        <v>1</v>
      </c>
      <c r="C124" s="1">
        <v>3</v>
      </c>
      <c r="D124" s="7">
        <v>1.9299999999999998E-2</v>
      </c>
      <c r="E124" s="7">
        <v>1.3600000000000001E-2</v>
      </c>
      <c r="F124" s="8">
        <v>68.42</v>
      </c>
      <c r="G124" s="8">
        <v>66.53</v>
      </c>
    </row>
    <row r="125" spans="1:7" x14ac:dyDescent="0.25">
      <c r="A125" s="1">
        <v>1</v>
      </c>
      <c r="B125" s="1">
        <v>1</v>
      </c>
      <c r="C125" s="1">
        <v>2</v>
      </c>
      <c r="D125" s="7">
        <v>1.5100000000000001E-2</v>
      </c>
      <c r="E125" s="7">
        <v>2.1600000000000001E-2</v>
      </c>
      <c r="F125" s="8">
        <v>62.59</v>
      </c>
      <c r="G125" s="8">
        <v>78.430000000000007</v>
      </c>
    </row>
    <row r="126" spans="1:7" x14ac:dyDescent="0.25">
      <c r="A126" s="1">
        <v>1</v>
      </c>
      <c r="B126" s="1">
        <v>1</v>
      </c>
      <c r="C126" s="1">
        <v>1</v>
      </c>
      <c r="D126" s="7">
        <v>1.5900000000000001E-2</v>
      </c>
      <c r="E126" s="7">
        <v>1.1000000000000001E-2</v>
      </c>
      <c r="F126" s="8">
        <v>80.709999999999994</v>
      </c>
      <c r="G126" s="8">
        <v>79.77</v>
      </c>
    </row>
  </sheetData>
  <sortState ref="A2:E126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workbookViewId="0">
      <selection activeCell="E26" sqref="E26"/>
    </sheetView>
  </sheetViews>
  <sheetFormatPr defaultRowHeight="15" x14ac:dyDescent="0.25"/>
  <cols>
    <col min="1" max="1" width="2.140625" bestFit="1" customWidth="1"/>
    <col min="2" max="2" width="2" bestFit="1" customWidth="1"/>
    <col min="3" max="3" width="2.85546875" bestFit="1" customWidth="1"/>
    <col min="4" max="4" width="21.42578125" bestFit="1" customWidth="1"/>
    <col min="5" max="5" width="34.7109375" bestFit="1" customWidth="1"/>
    <col min="6" max="6" width="32.5703125" bestFit="1" customWidth="1"/>
    <col min="7" max="7" width="4.5703125" bestFit="1" customWidth="1"/>
    <col min="8" max="8" width="23.42578125" bestFit="1" customWidth="1"/>
    <col min="9" max="9" width="38" bestFit="1" customWidth="1"/>
    <col min="10" max="10" width="35.7109375" bestFit="1" customWidth="1"/>
    <col min="11" max="11" width="23.42578125" bestFit="1" customWidth="1"/>
    <col min="12" max="12" width="34.42578125" bestFit="1" customWidth="1"/>
    <col min="13" max="13" width="36.5703125" bestFit="1" customWidth="1"/>
    <col min="15" max="15" width="42.7109375" bestFit="1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14</v>
      </c>
      <c r="G1" s="3" t="s">
        <v>9</v>
      </c>
      <c r="H1" s="3" t="s">
        <v>24</v>
      </c>
      <c r="I1" s="3" t="s">
        <v>11</v>
      </c>
      <c r="J1" s="3" t="s">
        <v>12</v>
      </c>
      <c r="K1" s="3" t="s">
        <v>15</v>
      </c>
      <c r="L1" s="3" t="s">
        <v>16</v>
      </c>
      <c r="M1" s="3" t="s">
        <v>17</v>
      </c>
      <c r="O1" s="5" t="s">
        <v>13</v>
      </c>
      <c r="P1">
        <v>10000</v>
      </c>
    </row>
    <row r="2" spans="1:16" x14ac:dyDescent="0.25">
      <c r="A2" s="1">
        <f>'Second Set Result'!A25</f>
        <v>5</v>
      </c>
      <c r="B2" s="1">
        <f>'Second Set Result'!B25</f>
        <v>1</v>
      </c>
      <c r="C2" s="1">
        <f>'Second Set Result'!C25</f>
        <v>2</v>
      </c>
      <c r="D2" s="10">
        <f>'Second Set Result'!D25</f>
        <v>6.0899999999999996E-2</v>
      </c>
      <c r="E2" s="11">
        <f>'Second Set Result'!F25</f>
        <v>74.680000000000007</v>
      </c>
      <c r="F2" s="12">
        <f>D2 * $P$1 * $P$4</f>
        <v>4.8719999999999999</v>
      </c>
      <c r="G2" s="12">
        <f>F2 / ($P$2 * $P$1 * $P$4)</f>
        <v>3.3001690727012631</v>
      </c>
      <c r="H2" s="12">
        <f>SUM($F$2:F2) / (COUNT($G$2:G2) * $P$2 * $P$1 * $P$4)</f>
        <v>3.3001690727012631</v>
      </c>
      <c r="I2" s="10">
        <f>$P$4</f>
        <v>8.0000000000000002E-3</v>
      </c>
      <c r="J2" s="10">
        <f>SUM($F$2:F2) / ($P$1 * $P$2)</f>
        <v>2.6401352581610107E-2</v>
      </c>
      <c r="K2" s="11">
        <f>F2 * E2</f>
        <v>363.84096000000005</v>
      </c>
      <c r="L2" s="11">
        <f>SUM($K$2:K2)</f>
        <v>363.84096000000005</v>
      </c>
      <c r="M2" s="11">
        <f>I2 * $P$1 * $P$2  * $P$3</f>
        <v>144.12503711231994</v>
      </c>
      <c r="O2" s="4" t="s">
        <v>7</v>
      </c>
      <c r="P2" s="6">
        <f>AVERAGE(D2:D126)</f>
        <v>1.845359999999999E-2</v>
      </c>
    </row>
    <row r="3" spans="1:16" x14ac:dyDescent="0.25">
      <c r="A3" s="1">
        <f>'Second Set Result'!A44</f>
        <v>4</v>
      </c>
      <c r="B3" s="1">
        <f>'Second Set Result'!B44</f>
        <v>2</v>
      </c>
      <c r="C3" s="1">
        <f>'Second Set Result'!C44</f>
        <v>3</v>
      </c>
      <c r="D3" s="10">
        <f>'Second Set Result'!D44</f>
        <v>5.21E-2</v>
      </c>
      <c r="E3" s="11">
        <f>'Second Set Result'!F44</f>
        <v>60.75</v>
      </c>
      <c r="F3" s="12">
        <f>D3 * $P$1 * $P$4</f>
        <v>4.1680000000000001</v>
      </c>
      <c r="G3" s="12">
        <f>F3 / ($P$2 * $P$1 * $P$4)</f>
        <v>2.8232973511943484</v>
      </c>
      <c r="H3" s="12">
        <f>SUM($F$2:F3) / (COUNT($G$2:G3) * $P$2 * $P$1 * $P$4)</f>
        <v>3.0617332119478058</v>
      </c>
      <c r="I3" s="10">
        <f>I2 + $P$4</f>
        <v>1.6E-2</v>
      </c>
      <c r="J3" s="10">
        <f>SUM($F$2:F3) / ($P$1 * $P$2)</f>
        <v>4.8987731391164892E-2</v>
      </c>
      <c r="K3" s="11">
        <f>F3 * E3</f>
        <v>253.20600000000002</v>
      </c>
      <c r="L3" s="11">
        <f>SUM($K$2:K3)</f>
        <v>617.04696000000013</v>
      </c>
      <c r="M3" s="11">
        <f>I3 * $P$1 * $P$2  * $P$3</f>
        <v>288.25007422463989</v>
      </c>
      <c r="O3" s="4" t="s">
        <v>8</v>
      </c>
      <c r="P3" s="9">
        <f>AVERAGE(E2:E126)</f>
        <v>97.626640000000023</v>
      </c>
    </row>
    <row r="4" spans="1:16" x14ac:dyDescent="0.25">
      <c r="A4" s="1">
        <f>'Second Set Result'!A51</f>
        <v>4</v>
      </c>
      <c r="B4" s="1">
        <f>'Second Set Result'!B51</f>
        <v>1</v>
      </c>
      <c r="C4" s="1">
        <f>'Second Set Result'!C51</f>
        <v>1</v>
      </c>
      <c r="D4" s="10">
        <f>'Second Set Result'!D51</f>
        <v>5.0499999999999996E-2</v>
      </c>
      <c r="E4" s="11">
        <f>'Second Set Result'!F51</f>
        <v>41.69</v>
      </c>
      <c r="F4" s="12">
        <f>D4 * $P$1 * $P$4</f>
        <v>4.04</v>
      </c>
      <c r="G4" s="12">
        <f>F4 / ($P$2 * $P$1 * $P$4)</f>
        <v>2.7365934018294551</v>
      </c>
      <c r="H4" s="12">
        <f>SUM($F$2:F4) / (COUNT($G$2:G4) * $P$2 * $P$1 * $P$4)</f>
        <v>2.953353275241688</v>
      </c>
      <c r="I4" s="10">
        <f>I3 + $P$4</f>
        <v>2.4E-2</v>
      </c>
      <c r="J4" s="10">
        <f>SUM($F$2:F4) / ($P$1 * $P$2)</f>
        <v>7.0880478605800531E-2</v>
      </c>
      <c r="K4" s="11">
        <f>F4 * E4</f>
        <v>168.42759999999998</v>
      </c>
      <c r="L4" s="11">
        <f>SUM($K$2:K4)</f>
        <v>785.47456000000011</v>
      </c>
      <c r="M4" s="11">
        <f>I4 * $P$1 * $P$2  * $P$3</f>
        <v>432.37511133695983</v>
      </c>
      <c r="O4" s="4" t="s">
        <v>10</v>
      </c>
      <c r="P4" s="6">
        <f>1/125</f>
        <v>8.0000000000000002E-3</v>
      </c>
    </row>
    <row r="5" spans="1:16" x14ac:dyDescent="0.25">
      <c r="A5" s="1">
        <f>'Second Set Result'!A49</f>
        <v>4</v>
      </c>
      <c r="B5" s="1">
        <f>'Second Set Result'!B49</f>
        <v>1</v>
      </c>
      <c r="C5" s="1">
        <f>'Second Set Result'!C49</f>
        <v>3</v>
      </c>
      <c r="D5" s="10">
        <f>'Second Set Result'!D49</f>
        <v>4.9299999999999997E-2</v>
      </c>
      <c r="E5" s="11">
        <f>'Second Set Result'!F49</f>
        <v>81.3</v>
      </c>
      <c r="F5" s="12">
        <f>D5 * $P$1 * $P$4</f>
        <v>3.9439999999999995</v>
      </c>
      <c r="G5" s="12">
        <f>F5 / ($P$2 * $P$1 * $P$4)</f>
        <v>2.6715654398057844</v>
      </c>
      <c r="H5" s="12">
        <f>SUM($F$2:F5) / (COUNT($G$2:G5) * $P$2 * $P$1 * $P$4)</f>
        <v>2.8829063163827122</v>
      </c>
      <c r="I5" s="10">
        <f t="shared" ref="I5:I68" si="0">I4 + $P$4</f>
        <v>3.2000000000000001E-2</v>
      </c>
      <c r="J5" s="10">
        <f>SUM($F$2:F5) / ($P$1 * $P$2)</f>
        <v>9.2253002124246808E-2</v>
      </c>
      <c r="K5" s="11">
        <f>F5 * E5</f>
        <v>320.64719999999994</v>
      </c>
      <c r="L5" s="11">
        <f>SUM($K$2:K5)</f>
        <v>1106.12176</v>
      </c>
      <c r="M5" s="11">
        <f>I5 * $P$1 * $P$2  * $P$3</f>
        <v>576.50014844927978</v>
      </c>
    </row>
    <row r="6" spans="1:16" x14ac:dyDescent="0.25">
      <c r="A6" s="1">
        <f>'Second Set Result'!A45</f>
        <v>4</v>
      </c>
      <c r="B6" s="1">
        <f>'Second Set Result'!B45</f>
        <v>2</v>
      </c>
      <c r="C6" s="1">
        <f>'Second Set Result'!C45</f>
        <v>2</v>
      </c>
      <c r="D6" s="10">
        <f>'Second Set Result'!D45</f>
        <v>4.7599999999999996E-2</v>
      </c>
      <c r="E6" s="11">
        <f>'Second Set Result'!F45</f>
        <v>67.989999999999995</v>
      </c>
      <c r="F6" s="12">
        <f>D6 * $P$1 * $P$4</f>
        <v>3.8079999999999998</v>
      </c>
      <c r="G6" s="12">
        <f>F6 / ($P$2 * $P$1 * $P$4)</f>
        <v>2.5794424936055851</v>
      </c>
      <c r="H6" s="12">
        <f>SUM($F$2:F6) / (COUNT($G$2:G6) * $P$2 * $P$1 * $P$4)</f>
        <v>2.8222135518272871</v>
      </c>
      <c r="I6" s="10">
        <f t="shared" si="0"/>
        <v>0.04</v>
      </c>
      <c r="J6" s="10">
        <f>SUM($F$2:F6) / ($P$1 * $P$2)</f>
        <v>0.11288854207309149</v>
      </c>
      <c r="K6" s="11">
        <f t="shared" ref="K6:K69" si="1">F6 * E6</f>
        <v>258.90591999999998</v>
      </c>
      <c r="L6" s="11">
        <f>SUM($K$2:K6)</f>
        <v>1365.0276799999999</v>
      </c>
      <c r="M6" s="11">
        <f>I6 * $P$1 * $P$2  * $P$3</f>
        <v>720.62518556159978</v>
      </c>
    </row>
    <row r="7" spans="1:16" x14ac:dyDescent="0.25">
      <c r="A7" s="1">
        <f>'Second Set Result'!A50</f>
        <v>4</v>
      </c>
      <c r="B7" s="1">
        <f>'Second Set Result'!B50</f>
        <v>1</v>
      </c>
      <c r="C7" s="1">
        <f>'Second Set Result'!C50</f>
        <v>2</v>
      </c>
      <c r="D7" s="10">
        <f>'Second Set Result'!D50</f>
        <v>4.5499999999999999E-2</v>
      </c>
      <c r="E7" s="11">
        <f>'Second Set Result'!F50</f>
        <v>62.47</v>
      </c>
      <c r="F7" s="12">
        <f>D7 * $P$1 * $P$4</f>
        <v>3.64</v>
      </c>
      <c r="G7" s="12">
        <f>F7 / ($P$2 * $P$1 * $P$4)</f>
        <v>2.4656435600641626</v>
      </c>
      <c r="H7" s="12">
        <f>SUM($F$2:F7) / (COUNT($G$2:G7) * $P$2 * $P$1 * $P$4)</f>
        <v>2.7627852198667657</v>
      </c>
      <c r="I7" s="10">
        <f t="shared" si="0"/>
        <v>4.8000000000000001E-2</v>
      </c>
      <c r="J7" s="10">
        <f>SUM($F$2:F7) / ($P$1 * $P$2)</f>
        <v>0.13261369055360478</v>
      </c>
      <c r="K7" s="11">
        <f t="shared" si="1"/>
        <v>227.39080000000001</v>
      </c>
      <c r="L7" s="11">
        <f>SUM($K$2:K7)</f>
        <v>1592.4184799999998</v>
      </c>
      <c r="M7" s="11">
        <f>I7 * $P$1 * $P$2  * $P$3</f>
        <v>864.75022267391967</v>
      </c>
    </row>
    <row r="8" spans="1:16" x14ac:dyDescent="0.25">
      <c r="A8" s="1">
        <f>'Second Set Result'!A42</f>
        <v>4</v>
      </c>
      <c r="B8" s="1">
        <f>'Second Set Result'!B42</f>
        <v>2</v>
      </c>
      <c r="C8" s="1">
        <f>'Second Set Result'!C42</f>
        <v>5</v>
      </c>
      <c r="D8" s="10">
        <f>'Second Set Result'!D42</f>
        <v>4.4999999999999998E-2</v>
      </c>
      <c r="E8" s="11">
        <f>'Second Set Result'!F42</f>
        <v>181.26</v>
      </c>
      <c r="F8" s="12">
        <f>D8 * $P$1 * $P$4</f>
        <v>3.6</v>
      </c>
      <c r="G8" s="12">
        <f>F8 / ($P$2 * $P$1 * $P$4)</f>
        <v>2.4385485758876331</v>
      </c>
      <c r="H8" s="12">
        <f>SUM($F$2:F8) / (COUNT($G$2:G8) * $P$2 * $P$1 * $P$4)</f>
        <v>2.7164656992983187</v>
      </c>
      <c r="I8" s="10">
        <f t="shared" si="0"/>
        <v>5.6000000000000001E-2</v>
      </c>
      <c r="J8" s="10">
        <f>SUM($F$2:F8) / ($P$1 * $P$2)</f>
        <v>0.15212207916070586</v>
      </c>
      <c r="K8" s="11">
        <f t="shared" si="1"/>
        <v>652.53599999999994</v>
      </c>
      <c r="L8" s="11">
        <f>SUM($K$2:K8)</f>
        <v>2244.9544799999999</v>
      </c>
      <c r="M8" s="11">
        <f>I8 * $P$1 * $P$2  * $P$3</f>
        <v>1008.8752597862398</v>
      </c>
    </row>
    <row r="9" spans="1:16" x14ac:dyDescent="0.25">
      <c r="A9" s="1">
        <f>'Second Set Result'!A46</f>
        <v>4</v>
      </c>
      <c r="B9" s="1">
        <f>'Second Set Result'!B46</f>
        <v>2</v>
      </c>
      <c r="C9" s="1">
        <f>'Second Set Result'!C46</f>
        <v>1</v>
      </c>
      <c r="D9" s="10">
        <f>'Second Set Result'!D46</f>
        <v>4.4699999999999997E-2</v>
      </c>
      <c r="E9" s="11">
        <f>'Second Set Result'!F46</f>
        <v>50.62</v>
      </c>
      <c r="F9" s="12">
        <f>D9 * $P$1 * $P$4</f>
        <v>3.5759999999999996</v>
      </c>
      <c r="G9" s="12">
        <f>F9 / ($P$2 * $P$1 * $P$4)</f>
        <v>2.4222915853817151</v>
      </c>
      <c r="H9" s="12">
        <f>SUM($F$2:F9) / (COUNT($G$2:G9) * $P$2 * $P$1 * $P$4)</f>
        <v>2.6796939350587436</v>
      </c>
      <c r="I9" s="10">
        <f t="shared" si="0"/>
        <v>6.4000000000000001E-2</v>
      </c>
      <c r="J9" s="10">
        <f>SUM($F$2:F9) / ($P$1 * $P$2)</f>
        <v>0.17150041184375958</v>
      </c>
      <c r="K9" s="11">
        <f t="shared" si="1"/>
        <v>181.01711999999998</v>
      </c>
      <c r="L9" s="11">
        <f>SUM($K$2:K9)</f>
        <v>2425.9715999999999</v>
      </c>
      <c r="M9" s="11">
        <f>I9 * $P$1 * $P$2  * $P$3</f>
        <v>1153.0002968985596</v>
      </c>
    </row>
    <row r="10" spans="1:16" x14ac:dyDescent="0.25">
      <c r="A10" s="1">
        <f>'Second Set Result'!A73</f>
        <v>3</v>
      </c>
      <c r="B10" s="1">
        <f>'Second Set Result'!B73</f>
        <v>1</v>
      </c>
      <c r="C10" s="1">
        <f>'Second Set Result'!C73</f>
        <v>4</v>
      </c>
      <c r="D10" s="10">
        <f>'Second Set Result'!D73</f>
        <v>4.2900000000000001E-2</v>
      </c>
      <c r="E10" s="11">
        <f>'Second Set Result'!F73</f>
        <v>82.77</v>
      </c>
      <c r="F10" s="12">
        <f>D10 * $P$1 * $P$4</f>
        <v>3.4319999999999999</v>
      </c>
      <c r="G10" s="12">
        <f>F10 / ($P$2 * $P$1 * $P$4)</f>
        <v>2.3247496423462102</v>
      </c>
      <c r="H10" s="12">
        <f>SUM($F$2:F10) / (COUNT($G$2:G10) * $P$2 * $P$1 * $P$4)</f>
        <v>2.6402556803129063</v>
      </c>
      <c r="I10" s="10">
        <f t="shared" si="0"/>
        <v>7.2000000000000008E-2</v>
      </c>
      <c r="J10" s="10">
        <f>SUM($F$2:F10) / ($P$1 * $P$2)</f>
        <v>0.19009840898252925</v>
      </c>
      <c r="K10" s="11">
        <f t="shared" si="1"/>
        <v>284.06664000000001</v>
      </c>
      <c r="L10" s="11">
        <f>SUM($K$2:K10)</f>
        <v>2710.0382399999999</v>
      </c>
      <c r="M10" s="11">
        <f>I10 * $P$1 * $P$2  * $P$3</f>
        <v>1297.1253340108799</v>
      </c>
    </row>
    <row r="11" spans="1:16" x14ac:dyDescent="0.25">
      <c r="A11" s="1">
        <f>'Second Set Result'!A48</f>
        <v>4</v>
      </c>
      <c r="B11" s="1">
        <f>'Second Set Result'!B48</f>
        <v>1</v>
      </c>
      <c r="C11" s="1">
        <f>'Second Set Result'!C48</f>
        <v>4</v>
      </c>
      <c r="D11" s="10">
        <f>'Second Set Result'!D48</f>
        <v>4.1700000000000001E-2</v>
      </c>
      <c r="E11" s="11">
        <f>'Second Set Result'!F48</f>
        <v>92.83</v>
      </c>
      <c r="F11" s="12">
        <f>D11 * $P$1 * $P$4</f>
        <v>3.3359999999999999</v>
      </c>
      <c r="G11" s="12">
        <f>F11 / ($P$2 * $P$1 * $P$4)</f>
        <v>2.2597216803225399</v>
      </c>
      <c r="H11" s="12">
        <f>SUM($F$2:F11) / (COUNT($G$2:G11) * $P$2 * $P$1 * $P$4)</f>
        <v>2.6022022803138696</v>
      </c>
      <c r="I11" s="10">
        <f t="shared" si="0"/>
        <v>8.0000000000000016E-2</v>
      </c>
      <c r="J11" s="10">
        <f>SUM($F$2:F11) / ($P$1 * $P$2)</f>
        <v>0.20817618242510957</v>
      </c>
      <c r="K11" s="11">
        <f t="shared" si="1"/>
        <v>309.68088</v>
      </c>
      <c r="L11" s="11">
        <f>SUM($K$2:K11)</f>
        <v>3019.7191199999997</v>
      </c>
      <c r="M11" s="11">
        <f>I11 * $P$1 * $P$2  * $P$3</f>
        <v>1441.2503711231998</v>
      </c>
    </row>
    <row r="12" spans="1:16" x14ac:dyDescent="0.25">
      <c r="A12" s="1">
        <f>'Second Set Result'!A47</f>
        <v>4</v>
      </c>
      <c r="B12" s="1">
        <f>'Second Set Result'!B47</f>
        <v>1</v>
      </c>
      <c r="C12" s="1">
        <f>'Second Set Result'!C47</f>
        <v>5</v>
      </c>
      <c r="D12" s="10">
        <f>'Second Set Result'!D47</f>
        <v>4.1500000000000002E-2</v>
      </c>
      <c r="E12" s="11">
        <f>'Second Set Result'!F47</f>
        <v>180.25</v>
      </c>
      <c r="F12" s="12">
        <f>D12 * $P$1 * $P$4</f>
        <v>3.3200000000000003</v>
      </c>
      <c r="G12" s="12">
        <f>F12 / ($P$2 * $P$1 * $P$4)</f>
        <v>2.2488836866519284</v>
      </c>
      <c r="H12" s="12">
        <f>SUM($F$2:F12) / (COUNT($G$2:G12) * $P$2 * $P$1 * $P$4)</f>
        <v>2.5700824081627838</v>
      </c>
      <c r="I12" s="10">
        <f t="shared" si="0"/>
        <v>8.8000000000000023E-2</v>
      </c>
      <c r="J12" s="10">
        <f>SUM($F$2:F12) / ($P$1 * $P$2)</f>
        <v>0.22616725191832501</v>
      </c>
      <c r="K12" s="11">
        <f t="shared" si="1"/>
        <v>598.43000000000006</v>
      </c>
      <c r="L12" s="11">
        <f>SUM($K$2:K12)</f>
        <v>3618.14912</v>
      </c>
      <c r="M12" s="11">
        <f>I12 * $P$1 * $P$2  * $P$3</f>
        <v>1585.3754082355199</v>
      </c>
    </row>
    <row r="13" spans="1:16" x14ac:dyDescent="0.25">
      <c r="A13" s="1">
        <f>'Second Set Result'!A17</f>
        <v>5</v>
      </c>
      <c r="B13" s="1">
        <f>'Second Set Result'!B17</f>
        <v>2</v>
      </c>
      <c r="C13" s="1">
        <f>'Second Set Result'!C17</f>
        <v>5</v>
      </c>
      <c r="D13" s="10">
        <f>'Second Set Result'!D17</f>
        <v>4.1100000000000005E-2</v>
      </c>
      <c r="E13" s="11">
        <f>'Second Set Result'!F17</f>
        <v>175.52</v>
      </c>
      <c r="F13" s="12">
        <f>D13 * $P$1 * $P$4</f>
        <v>3.2880000000000007</v>
      </c>
      <c r="G13" s="12">
        <f>F13 / ($P$2 * $P$1 * $P$4)</f>
        <v>2.2272076993107053</v>
      </c>
      <c r="H13" s="12">
        <f>SUM($F$2:F13) / (COUNT($G$2:G13) * $P$2 * $P$1 * $P$4)</f>
        <v>2.541509515758444</v>
      </c>
      <c r="I13" s="10">
        <f t="shared" si="0"/>
        <v>9.600000000000003E-2</v>
      </c>
      <c r="J13" s="10">
        <f>SUM($F$2:F13) / ($P$1 * $P$2)</f>
        <v>0.24398491351281065</v>
      </c>
      <c r="K13" s="11">
        <f t="shared" si="1"/>
        <v>577.10976000000016</v>
      </c>
      <c r="L13" s="11">
        <f>SUM($K$2:K13)</f>
        <v>4195.2588800000003</v>
      </c>
      <c r="M13" s="11">
        <f>I13 * $P$1 * $P$2  * $P$3</f>
        <v>1729.50044534784</v>
      </c>
    </row>
    <row r="14" spans="1:16" x14ac:dyDescent="0.25">
      <c r="A14" s="1">
        <f>'Second Set Result'!A43</f>
        <v>4</v>
      </c>
      <c r="B14" s="1">
        <f>'Second Set Result'!B43</f>
        <v>2</v>
      </c>
      <c r="C14" s="1">
        <f>'Second Set Result'!C43</f>
        <v>4</v>
      </c>
      <c r="D14" s="10">
        <f>'Second Set Result'!D43</f>
        <v>3.7999999999999999E-2</v>
      </c>
      <c r="E14" s="11">
        <f>'Second Set Result'!F43</f>
        <v>104.58</v>
      </c>
      <c r="F14" s="12">
        <f>D14 * $P$1 * $P$4</f>
        <v>3.04</v>
      </c>
      <c r="G14" s="12">
        <f>F14 / ($P$2 * $P$1 * $P$4)</f>
        <v>2.0592187974162237</v>
      </c>
      <c r="H14" s="12">
        <f>SUM($F$2:F14) / (COUNT($G$2:G14) * $P$2 * $P$1 * $P$4)</f>
        <v>2.5044102297321191</v>
      </c>
      <c r="I14" s="10">
        <f t="shared" si="0"/>
        <v>0.10400000000000004</v>
      </c>
      <c r="J14" s="10">
        <f>SUM($F$2:F14) / ($P$1 * $P$2)</f>
        <v>0.26045866389214045</v>
      </c>
      <c r="K14" s="11">
        <f t="shared" si="1"/>
        <v>317.92320000000001</v>
      </c>
      <c r="L14" s="11">
        <f>SUM($K$2:K14)</f>
        <v>4513.1820800000005</v>
      </c>
      <c r="M14" s="11">
        <f>I14 * $P$1 * $P$2  * $P$3</f>
        <v>1873.6254824601604</v>
      </c>
    </row>
    <row r="15" spans="1:16" x14ac:dyDescent="0.25">
      <c r="A15" s="1">
        <f>'Second Set Result'!A75</f>
        <v>3</v>
      </c>
      <c r="B15" s="1">
        <f>'Second Set Result'!B75</f>
        <v>1</v>
      </c>
      <c r="C15" s="1">
        <f>'Second Set Result'!C75</f>
        <v>2</v>
      </c>
      <c r="D15" s="10">
        <f>'Second Set Result'!D75</f>
        <v>3.7000000000000005E-2</v>
      </c>
      <c r="E15" s="11">
        <f>'Second Set Result'!F75</f>
        <v>61.64</v>
      </c>
      <c r="F15" s="12">
        <f>D15 * $P$1 * $P$4</f>
        <v>2.9600000000000004</v>
      </c>
      <c r="G15" s="12">
        <f>F15 / ($P$2 * $P$1 * $P$4)</f>
        <v>2.005028829063165</v>
      </c>
      <c r="H15" s="12">
        <f>SUM($F$2:F15) / (COUNT($G$2:G15) * $P$2 * $P$1 * $P$4)</f>
        <v>2.468740129684337</v>
      </c>
      <c r="I15" s="10">
        <f t="shared" si="0"/>
        <v>0.11200000000000004</v>
      </c>
      <c r="J15" s="10">
        <f>SUM($F$2:F15) / ($P$1 * $P$2)</f>
        <v>0.27649889452464577</v>
      </c>
      <c r="K15" s="11">
        <f t="shared" si="1"/>
        <v>182.45440000000002</v>
      </c>
      <c r="L15" s="11">
        <f>SUM($K$2:K15)</f>
        <v>4695.6364800000001</v>
      </c>
      <c r="M15" s="11">
        <f>I15 * $P$1 * $P$2  * $P$3</f>
        <v>2017.7505195724802</v>
      </c>
    </row>
    <row r="16" spans="1:16" x14ac:dyDescent="0.25">
      <c r="A16" s="1">
        <f>'Second Set Result'!A18</f>
        <v>5</v>
      </c>
      <c r="B16" s="1">
        <f>'Second Set Result'!B18</f>
        <v>2</v>
      </c>
      <c r="C16" s="1">
        <f>'Second Set Result'!C18</f>
        <v>4</v>
      </c>
      <c r="D16" s="10">
        <f>'Second Set Result'!D18</f>
        <v>3.6699999999999997E-2</v>
      </c>
      <c r="E16" s="11">
        <f>'Second Set Result'!F18</f>
        <v>119.04</v>
      </c>
      <c r="F16" s="12">
        <f>D16 * $P$1 * $P$4</f>
        <v>2.9359999999999995</v>
      </c>
      <c r="G16" s="12">
        <f>F16 / ($P$2 * $P$1 * $P$4)</f>
        <v>1.988771838557247</v>
      </c>
      <c r="H16" s="12">
        <f>SUM($F$2:F16) / (COUNT($G$2:G16) * $P$2 * $P$1 * $P$4)</f>
        <v>2.4367422436091979</v>
      </c>
      <c r="I16" s="10">
        <f t="shared" si="0"/>
        <v>0.12000000000000005</v>
      </c>
      <c r="J16" s="10">
        <f>SUM($F$2:F16) / ($P$1 * $P$2)</f>
        <v>0.29240906923310372</v>
      </c>
      <c r="K16" s="11">
        <f t="shared" si="1"/>
        <v>349.50143999999995</v>
      </c>
      <c r="L16" s="11">
        <f>SUM($K$2:K16)</f>
        <v>5045.1379200000001</v>
      </c>
      <c r="M16" s="11">
        <f>I16 * $P$1 * $P$2  * $P$3</f>
        <v>2161.8755566848004</v>
      </c>
    </row>
    <row r="17" spans="1:13" x14ac:dyDescent="0.25">
      <c r="A17" s="1">
        <f>'Second Set Result'!A67</f>
        <v>3</v>
      </c>
      <c r="B17" s="1">
        <f>'Second Set Result'!B67</f>
        <v>2</v>
      </c>
      <c r="C17" s="1">
        <f>'Second Set Result'!C67</f>
        <v>5</v>
      </c>
      <c r="D17" s="10">
        <f>'Second Set Result'!D67</f>
        <v>3.6299999999999999E-2</v>
      </c>
      <c r="E17" s="11">
        <f>'Second Set Result'!F67</f>
        <v>230.45</v>
      </c>
      <c r="F17" s="12">
        <f>D17 * $P$1 * $P$4</f>
        <v>2.9039999999999999</v>
      </c>
      <c r="G17" s="12">
        <f>F17 / ($P$2 * $P$1 * $P$4)</f>
        <v>1.9670958512160239</v>
      </c>
      <c r="H17" s="12">
        <f>SUM($F$2:F17) / (COUNT($G$2:G17) * $P$2 * $P$1 * $P$4)</f>
        <v>2.4073893440846246</v>
      </c>
      <c r="I17" s="10">
        <f t="shared" si="0"/>
        <v>0.12800000000000006</v>
      </c>
      <c r="J17" s="10">
        <f>SUM($F$2:F17) / ($P$1 * $P$2)</f>
        <v>0.30814583604283197</v>
      </c>
      <c r="K17" s="11">
        <f t="shared" si="1"/>
        <v>669.22679999999991</v>
      </c>
      <c r="L17" s="11">
        <f>SUM($K$2:K17)</f>
        <v>5714.3647199999996</v>
      </c>
      <c r="M17" s="11">
        <f>I17 * $P$1 * $P$2  * $P$3</f>
        <v>2306.0005937971205</v>
      </c>
    </row>
    <row r="18" spans="1:13" x14ac:dyDescent="0.25">
      <c r="A18" s="1">
        <f>'Second Set Result'!A21</f>
        <v>5</v>
      </c>
      <c r="B18" s="1">
        <f>'Second Set Result'!B21</f>
        <v>2</v>
      </c>
      <c r="C18" s="1">
        <f>'Second Set Result'!C21</f>
        <v>1</v>
      </c>
      <c r="D18" s="10">
        <f>'Second Set Result'!D21</f>
        <v>3.5299999999999998E-2</v>
      </c>
      <c r="E18" s="11">
        <f>'Second Set Result'!F21</f>
        <v>55.5</v>
      </c>
      <c r="F18" s="12">
        <f>D18 * $P$1 * $P$4</f>
        <v>2.8239999999999998</v>
      </c>
      <c r="G18" s="12">
        <f>F18 / ($P$2 * $P$1 * $P$4)</f>
        <v>1.9129058828629655</v>
      </c>
      <c r="H18" s="12">
        <f>SUM($F$2:F18) / (COUNT($G$2:G18) * $P$2 * $P$1 * $P$4)</f>
        <v>2.3783020816598208</v>
      </c>
      <c r="I18" s="10">
        <f t="shared" si="0"/>
        <v>0.13600000000000007</v>
      </c>
      <c r="J18" s="10">
        <f>SUM($F$2:F18) / ($P$1 * $P$2)</f>
        <v>0.32344908310573567</v>
      </c>
      <c r="K18" s="11">
        <f t="shared" si="1"/>
        <v>156.732</v>
      </c>
      <c r="L18" s="11">
        <f>SUM($K$2:K18)</f>
        <v>5871.0967199999996</v>
      </c>
      <c r="M18" s="11">
        <f>I18 * $P$1 * $P$2  * $P$3</f>
        <v>2450.1256309094401</v>
      </c>
    </row>
    <row r="19" spans="1:13" x14ac:dyDescent="0.25">
      <c r="A19" s="1">
        <f>'Second Set Result'!A26</f>
        <v>5</v>
      </c>
      <c r="B19" s="1">
        <f>'Second Set Result'!B26</f>
        <v>1</v>
      </c>
      <c r="C19" s="1">
        <f>'Second Set Result'!C26</f>
        <v>1</v>
      </c>
      <c r="D19" s="10">
        <f>'Second Set Result'!D26</f>
        <v>3.4500000000000003E-2</v>
      </c>
      <c r="E19" s="11">
        <f>'Second Set Result'!F26</f>
        <v>71.91</v>
      </c>
      <c r="F19" s="12">
        <f>D19 * $P$1 * $P$4</f>
        <v>2.7600000000000007</v>
      </c>
      <c r="G19" s="12">
        <f>F19 / ($P$2 * $P$1 * $P$4)</f>
        <v>1.8695539081805193</v>
      </c>
      <c r="H19" s="12">
        <f>SUM($F$2:F19) / (COUNT($G$2:G19) * $P$2 * $P$1 * $P$4)</f>
        <v>2.3500382942443041</v>
      </c>
      <c r="I19" s="10">
        <f t="shared" si="0"/>
        <v>0.14400000000000007</v>
      </c>
      <c r="J19" s="10">
        <f>SUM($F$2:F19) / ($P$1 * $P$2)</f>
        <v>0.33840551437117983</v>
      </c>
      <c r="K19" s="11">
        <f t="shared" si="1"/>
        <v>198.47160000000005</v>
      </c>
      <c r="L19" s="11">
        <f>SUM($K$2:K19)</f>
        <v>6069.5683199999994</v>
      </c>
      <c r="M19" s="11">
        <f>I19 * $P$1 * $P$2  * $P$3</f>
        <v>2594.2506680217602</v>
      </c>
    </row>
    <row r="20" spans="1:13" x14ac:dyDescent="0.25">
      <c r="A20" s="1">
        <f>'Second Set Result'!A69</f>
        <v>3</v>
      </c>
      <c r="B20" s="1">
        <f>'Second Set Result'!B69</f>
        <v>2</v>
      </c>
      <c r="C20" s="1">
        <f>'Second Set Result'!C69</f>
        <v>3</v>
      </c>
      <c r="D20" s="10">
        <f>'Second Set Result'!D69</f>
        <v>3.4200000000000001E-2</v>
      </c>
      <c r="E20" s="11">
        <f>'Second Set Result'!F69</f>
        <v>63.01</v>
      </c>
      <c r="F20" s="12">
        <f>D20 * $P$1 * $P$4</f>
        <v>2.7360000000000002</v>
      </c>
      <c r="G20" s="12">
        <f>F20 / ($P$2 * $P$1 * $P$4)</f>
        <v>1.8532969176746013</v>
      </c>
      <c r="H20" s="12">
        <f>SUM($F$2:F20) / (COUNT($G$2:G20) * $P$2 * $P$1 * $P$4)</f>
        <v>2.3238940112669511</v>
      </c>
      <c r="I20" s="10">
        <f t="shared" si="0"/>
        <v>0.15200000000000008</v>
      </c>
      <c r="J20" s="10">
        <f>SUM($F$2:F20) / ($P$1 * $P$2)</f>
        <v>0.35323188971257663</v>
      </c>
      <c r="K20" s="11">
        <f t="shared" si="1"/>
        <v>172.39536000000001</v>
      </c>
      <c r="L20" s="11">
        <f>SUM($K$2:K20)</f>
        <v>6241.9636799999998</v>
      </c>
      <c r="M20" s="11">
        <f>I20 * $P$1 * $P$2  * $P$3</f>
        <v>2738.3757051340804</v>
      </c>
    </row>
    <row r="21" spans="1:13" x14ac:dyDescent="0.25">
      <c r="A21" s="1">
        <f>'Second Set Result'!A23</f>
        <v>5</v>
      </c>
      <c r="B21" s="1">
        <f>'Second Set Result'!B23</f>
        <v>1</v>
      </c>
      <c r="C21" s="1">
        <f>'Second Set Result'!C23</f>
        <v>4</v>
      </c>
      <c r="D21" s="10">
        <f>'Second Set Result'!D23</f>
        <v>3.2799999999999996E-2</v>
      </c>
      <c r="E21" s="11">
        <f>'Second Set Result'!F23</f>
        <v>87.46</v>
      </c>
      <c r="F21" s="12">
        <f>D21 * $P$1 * $P$4</f>
        <v>2.6239999999999997</v>
      </c>
      <c r="G21" s="12">
        <f>F21 / ($P$2 * $P$1 * $P$4)</f>
        <v>1.777430961980319</v>
      </c>
      <c r="H21" s="12">
        <f>SUM($F$2:F21) / (COUNT($G$2:G21) * $P$2 * $P$1 * $P$4)</f>
        <v>2.2965708588026192</v>
      </c>
      <c r="I21" s="10">
        <f t="shared" si="0"/>
        <v>0.16000000000000009</v>
      </c>
      <c r="J21" s="10">
        <f>SUM($F$2:F21) / ($P$1 * $P$2)</f>
        <v>0.36745133740841912</v>
      </c>
      <c r="K21" s="11">
        <f t="shared" si="1"/>
        <v>229.49503999999996</v>
      </c>
      <c r="L21" s="11">
        <f>SUM($K$2:K21)</f>
        <v>6471.4587199999996</v>
      </c>
      <c r="M21" s="11">
        <f>I21 * $P$1 * $P$2  * $P$3</f>
        <v>2882.5007422464009</v>
      </c>
    </row>
    <row r="22" spans="1:13" x14ac:dyDescent="0.25">
      <c r="A22" s="1">
        <f>'Second Set Result'!A24</f>
        <v>5</v>
      </c>
      <c r="B22" s="1">
        <f>'Second Set Result'!B24</f>
        <v>1</v>
      </c>
      <c r="C22" s="1">
        <f>'Second Set Result'!C24</f>
        <v>3</v>
      </c>
      <c r="D22" s="10">
        <f>'Second Set Result'!D24</f>
        <v>3.1E-2</v>
      </c>
      <c r="E22" s="11">
        <f>'Second Set Result'!F24</f>
        <v>69.760000000000005</v>
      </c>
      <c r="F22" s="12">
        <f>D22 * $P$1 * $P$4</f>
        <v>2.48</v>
      </c>
      <c r="G22" s="12">
        <f>F22 / ($P$2 * $P$1 * $P$4)</f>
        <v>1.6798890189448139</v>
      </c>
      <c r="H22" s="12">
        <f>SUM($F$2:F22) / (COUNT($G$2:G22) * $P$2 * $P$1 * $P$4)</f>
        <v>2.2672050569046287</v>
      </c>
      <c r="I22" s="10">
        <f t="shared" si="0"/>
        <v>0.16800000000000009</v>
      </c>
      <c r="J22" s="10">
        <f>SUM($F$2:F22) / ($P$1 * $P$2)</f>
        <v>0.3808904495599777</v>
      </c>
      <c r="K22" s="11">
        <f t="shared" si="1"/>
        <v>173.00480000000002</v>
      </c>
      <c r="L22" s="11">
        <f>SUM($K$2:K22)</f>
        <v>6644.4635199999993</v>
      </c>
      <c r="M22" s="11">
        <f>I22 * $P$1 * $P$2  * $P$3</f>
        <v>3026.6257793587206</v>
      </c>
    </row>
    <row r="23" spans="1:13" x14ac:dyDescent="0.25">
      <c r="A23" s="1">
        <f>'Second Set Result'!A40</f>
        <v>4</v>
      </c>
      <c r="B23" s="1">
        <f>'Second Set Result'!B40</f>
        <v>3</v>
      </c>
      <c r="C23" s="1">
        <f>'Second Set Result'!C40</f>
        <v>2</v>
      </c>
      <c r="D23" s="10">
        <f>'Second Set Result'!D40</f>
        <v>3.04E-2</v>
      </c>
      <c r="E23" s="11">
        <f>'Second Set Result'!F40</f>
        <v>66.62</v>
      </c>
      <c r="F23" s="12">
        <f>D23 * $P$1 * $P$4</f>
        <v>2.4319999999999999</v>
      </c>
      <c r="G23" s="12">
        <f>F23 / ($P$2 * $P$1 * $P$4)</f>
        <v>1.6473750379329788</v>
      </c>
      <c r="H23" s="12">
        <f>SUM($F$2:F23) / (COUNT($G$2:G23) * $P$2 * $P$1 * $P$4)</f>
        <v>2.2390309651331903</v>
      </c>
      <c r="I23" s="10">
        <f t="shared" si="0"/>
        <v>0.1760000000000001</v>
      </c>
      <c r="J23" s="10">
        <f>SUM($F$2:F23) / ($P$1 * $P$2)</f>
        <v>0.3940694498634415</v>
      </c>
      <c r="K23" s="11">
        <f t="shared" si="1"/>
        <v>162.01984000000002</v>
      </c>
      <c r="L23" s="11">
        <f>SUM($K$2:K23)</f>
        <v>6806.4833599999993</v>
      </c>
      <c r="M23" s="11">
        <f>I23 * $P$1 * $P$2  * $P$3</f>
        <v>3170.7508164710407</v>
      </c>
    </row>
    <row r="24" spans="1:13" x14ac:dyDescent="0.25">
      <c r="A24" s="1">
        <f>'Second Set Result'!A22</f>
        <v>5</v>
      </c>
      <c r="B24" s="1">
        <f>'Second Set Result'!B22</f>
        <v>1</v>
      </c>
      <c r="C24" s="1">
        <f>'Second Set Result'!C22</f>
        <v>5</v>
      </c>
      <c r="D24" s="10">
        <f>'Second Set Result'!D22</f>
        <v>2.98E-2</v>
      </c>
      <c r="E24" s="11">
        <f>'Second Set Result'!F22</f>
        <v>222.4</v>
      </c>
      <c r="F24" s="12">
        <f>D24 * $P$1 * $P$4</f>
        <v>2.3839999999999999</v>
      </c>
      <c r="G24" s="12">
        <f>F24 / ($P$2 * $P$1 * $P$4)</f>
        <v>1.6148610569211437</v>
      </c>
      <c r="H24" s="12">
        <f>SUM($F$2:F24) / (COUNT($G$2:G24) * $P$2 * $P$1 * $P$4)</f>
        <v>2.2118931430370146</v>
      </c>
      <c r="I24" s="10">
        <f t="shared" si="0"/>
        <v>0.18400000000000011</v>
      </c>
      <c r="J24" s="10">
        <f>SUM($F$2:F24) / ($P$1 * $P$2)</f>
        <v>0.40698833831881065</v>
      </c>
      <c r="K24" s="11">
        <f t="shared" si="1"/>
        <v>530.20159999999998</v>
      </c>
      <c r="L24" s="11">
        <f>SUM($K$2:K24)</f>
        <v>7336.6849599999996</v>
      </c>
      <c r="M24" s="11">
        <f>I24 * $P$1 * $P$2  * $P$3</f>
        <v>3314.8758535833608</v>
      </c>
    </row>
    <row r="25" spans="1:13" x14ac:dyDescent="0.25">
      <c r="A25" s="1">
        <f>'Second Set Result'!A72</f>
        <v>3</v>
      </c>
      <c r="B25" s="1">
        <f>'Second Set Result'!B72</f>
        <v>1</v>
      </c>
      <c r="C25" s="1">
        <f>'Second Set Result'!C72</f>
        <v>5</v>
      </c>
      <c r="D25" s="10">
        <f>'Second Set Result'!D72</f>
        <v>2.87E-2</v>
      </c>
      <c r="E25" s="11">
        <f>'Second Set Result'!F72</f>
        <v>164.02</v>
      </c>
      <c r="F25" s="12">
        <f>D25 * $P$1 * $P$4</f>
        <v>2.2960000000000003</v>
      </c>
      <c r="G25" s="12">
        <f>F25 / ($P$2 * $P$1 * $P$4)</f>
        <v>1.5552520917327795</v>
      </c>
      <c r="H25" s="12">
        <f>SUM($F$2:F25) / (COUNT($G$2:G25) * $P$2 * $P$1 * $P$4)</f>
        <v>2.184533099232671</v>
      </c>
      <c r="I25" s="10">
        <f t="shared" si="0"/>
        <v>0.19200000000000012</v>
      </c>
      <c r="J25" s="10">
        <f>SUM($F$2:F25) / ($P$1 * $P$2)</f>
        <v>0.41943035505267295</v>
      </c>
      <c r="K25" s="11">
        <f t="shared" si="1"/>
        <v>376.58992000000006</v>
      </c>
      <c r="L25" s="11">
        <f>SUM($K$2:K25)</f>
        <v>7713.2748799999999</v>
      </c>
      <c r="M25" s="11">
        <f>I25 * $P$1 * $P$2  * $P$3</f>
        <v>3459.0008906956809</v>
      </c>
    </row>
    <row r="26" spans="1:13" x14ac:dyDescent="0.25">
      <c r="A26" s="1">
        <f>'Second Set Result'!A68</f>
        <v>3</v>
      </c>
      <c r="B26" s="1">
        <f>'Second Set Result'!B68</f>
        <v>2</v>
      </c>
      <c r="C26" s="1">
        <f>'Second Set Result'!C68</f>
        <v>4</v>
      </c>
      <c r="D26" s="10">
        <f>'Second Set Result'!D68</f>
        <v>2.7999999999999997E-2</v>
      </c>
      <c r="E26" s="11">
        <f>'Second Set Result'!F68</f>
        <v>84.13</v>
      </c>
      <c r="F26" s="12">
        <f>D26 * $P$1 * $P$4</f>
        <v>2.2399999999999998</v>
      </c>
      <c r="G26" s="12">
        <f>F26 / ($P$2 * $P$1 * $P$4)</f>
        <v>1.5173191138856381</v>
      </c>
      <c r="H26" s="12">
        <f>SUM($F$2:F26) / (COUNT($G$2:G26) * $P$2 * $P$1 * $P$4)</f>
        <v>2.15784453981879</v>
      </c>
      <c r="I26" s="10">
        <f t="shared" si="0"/>
        <v>0.20000000000000012</v>
      </c>
      <c r="J26" s="10">
        <f>SUM($F$2:F26) / ($P$1 * $P$2)</f>
        <v>0.43156890796375802</v>
      </c>
      <c r="K26" s="11">
        <f t="shared" si="1"/>
        <v>188.45119999999997</v>
      </c>
      <c r="L26" s="11">
        <f>SUM($K$2:K26)</f>
        <v>7901.7260800000004</v>
      </c>
      <c r="M26" s="11">
        <f>I26 * $P$1 * $P$2  * $P$3</f>
        <v>3603.1259278080011</v>
      </c>
    </row>
    <row r="27" spans="1:13" x14ac:dyDescent="0.25">
      <c r="A27" s="1">
        <f>'Second Set Result'!A122</f>
        <v>1</v>
      </c>
      <c r="B27" s="1">
        <f>'Second Set Result'!B122</f>
        <v>1</v>
      </c>
      <c r="C27" s="1">
        <f>'Second Set Result'!C122</f>
        <v>5</v>
      </c>
      <c r="D27" s="10">
        <f>'Second Set Result'!D122</f>
        <v>2.7000000000000003E-2</v>
      </c>
      <c r="E27" s="11">
        <f>'Second Set Result'!F122</f>
        <v>178.42</v>
      </c>
      <c r="F27" s="12">
        <f>D27 * $P$1 * $P$4</f>
        <v>2.1600000000000006</v>
      </c>
      <c r="G27" s="12">
        <f>F27 / ($P$2 * $P$1 * $P$4)</f>
        <v>1.4631291455325803</v>
      </c>
      <c r="H27" s="12">
        <f>SUM($F$2:F27) / (COUNT($G$2:G27) * $P$2 * $P$1 * $P$4)</f>
        <v>2.1311247169616276</v>
      </c>
      <c r="I27" s="10">
        <f t="shared" si="0"/>
        <v>0.20800000000000013</v>
      </c>
      <c r="J27" s="10">
        <f>SUM($F$2:F27) / ($P$1 * $P$2)</f>
        <v>0.44327394112801866</v>
      </c>
      <c r="K27" s="11">
        <f t="shared" si="1"/>
        <v>385.38720000000006</v>
      </c>
      <c r="L27" s="11">
        <f>SUM($K$2:K27)</f>
        <v>8287.1132799999996</v>
      </c>
      <c r="M27" s="11">
        <f>I27 * $P$1 * $P$2  * $P$3</f>
        <v>3747.2509649203216</v>
      </c>
    </row>
    <row r="28" spans="1:13" x14ac:dyDescent="0.25">
      <c r="A28" s="1">
        <f>'Second Set Result'!A38</f>
        <v>4</v>
      </c>
      <c r="B28" s="1">
        <f>'Second Set Result'!B38</f>
        <v>3</v>
      </c>
      <c r="C28" s="1">
        <f>'Second Set Result'!C38</f>
        <v>4</v>
      </c>
      <c r="D28" s="10">
        <f>'Second Set Result'!D38</f>
        <v>2.6699999999999998E-2</v>
      </c>
      <c r="E28" s="11">
        <f>'Second Set Result'!F38</f>
        <v>102.71</v>
      </c>
      <c r="F28" s="12">
        <f>D28 * $P$1 * $P$4</f>
        <v>2.1360000000000001</v>
      </c>
      <c r="G28" s="12">
        <f>F28 / ($P$2 * $P$1 * $P$4)</f>
        <v>1.4468721550266623</v>
      </c>
      <c r="H28" s="12">
        <f>SUM($F$2:F28) / (COUNT($G$2:G28) * $P$2 * $P$1 * $P$4)</f>
        <v>2.1057820294825551</v>
      </c>
      <c r="I28" s="10">
        <f t="shared" si="0"/>
        <v>0.21600000000000014</v>
      </c>
      <c r="J28" s="10">
        <f>SUM($F$2:F28) / ($P$1 * $P$2)</f>
        <v>0.45484891836823194</v>
      </c>
      <c r="K28" s="11">
        <f t="shared" si="1"/>
        <v>219.38856000000001</v>
      </c>
      <c r="L28" s="11">
        <f>SUM($K$2:K28)</f>
        <v>8506.501839999999</v>
      </c>
      <c r="M28" s="11">
        <f>I28 * $P$1 * $P$2  * $P$3</f>
        <v>3891.3760020326413</v>
      </c>
    </row>
    <row r="29" spans="1:13" x14ac:dyDescent="0.25">
      <c r="A29" s="1">
        <f>'Second Set Result'!A20</f>
        <v>5</v>
      </c>
      <c r="B29" s="1">
        <f>'Second Set Result'!B20</f>
        <v>2</v>
      </c>
      <c r="C29" s="1">
        <f>'Second Set Result'!C20</f>
        <v>2</v>
      </c>
      <c r="D29" s="10">
        <f>'Second Set Result'!D20</f>
        <v>2.6600000000000002E-2</v>
      </c>
      <c r="E29" s="11">
        <f>'Second Set Result'!F20</f>
        <v>74.64</v>
      </c>
      <c r="F29" s="12">
        <f>D29 * $P$1 * $P$4</f>
        <v>2.1280000000000001</v>
      </c>
      <c r="G29" s="12">
        <f>F29 / ($P$2 * $P$1 * $P$4)</f>
        <v>1.4414531581913566</v>
      </c>
      <c r="H29" s="12">
        <f>SUM($F$2:F29) / (COUNT($G$2:G29) * $P$2 * $P$1 * $P$4)</f>
        <v>2.082055998365012</v>
      </c>
      <c r="I29" s="10">
        <f t="shared" si="0"/>
        <v>0.22400000000000014</v>
      </c>
      <c r="J29" s="10">
        <f>SUM($F$2:F29) / ($P$1 * $P$2)</f>
        <v>0.46638054363376275</v>
      </c>
      <c r="K29" s="11">
        <f t="shared" si="1"/>
        <v>158.83392000000001</v>
      </c>
      <c r="L29" s="11">
        <f>SUM($K$2:K29)</f>
        <v>8665.3357599999981</v>
      </c>
      <c r="M29" s="11">
        <f>I29 * $P$1 * $P$2  * $P$3</f>
        <v>4035.5010391449609</v>
      </c>
    </row>
    <row r="30" spans="1:13" x14ac:dyDescent="0.25">
      <c r="A30" s="1">
        <f>'Second Set Result'!A19</f>
        <v>5</v>
      </c>
      <c r="B30" s="1">
        <f>'Second Set Result'!B19</f>
        <v>2</v>
      </c>
      <c r="C30" s="1">
        <f>'Second Set Result'!C19</f>
        <v>3</v>
      </c>
      <c r="D30" s="10">
        <f>'Second Set Result'!D19</f>
        <v>2.64E-2</v>
      </c>
      <c r="E30" s="11">
        <f>'Second Set Result'!F19</f>
        <v>98.53</v>
      </c>
      <c r="F30" s="12">
        <f>D30 * $P$1 * $P$4</f>
        <v>2.1120000000000001</v>
      </c>
      <c r="G30" s="12">
        <f>F30 / ($P$2 * $P$1 * $P$4)</f>
        <v>1.4306151645207448</v>
      </c>
      <c r="H30" s="12">
        <f>SUM($F$2:F30) / (COUNT($G$2:G30) * $P$2 * $P$1 * $P$4)</f>
        <v>2.0595925213358997</v>
      </c>
      <c r="I30" s="10">
        <f t="shared" si="0"/>
        <v>0.23200000000000015</v>
      </c>
      <c r="J30" s="10">
        <f>SUM($F$2:F30) / ($P$1 * $P$2)</f>
        <v>0.47782546494992867</v>
      </c>
      <c r="K30" s="11">
        <f t="shared" si="1"/>
        <v>208.09536</v>
      </c>
      <c r="L30" s="11">
        <f>SUM($K$2:K30)</f>
        <v>8873.4311199999975</v>
      </c>
      <c r="M30" s="11">
        <f>I30 * $P$1 * $P$2  * $P$3</f>
        <v>4179.6260762572811</v>
      </c>
    </row>
    <row r="31" spans="1:13" x14ac:dyDescent="0.25">
      <c r="A31" s="1">
        <f>'Second Set Result'!A98</f>
        <v>2</v>
      </c>
      <c r="B31" s="1">
        <f>'Second Set Result'!B98</f>
        <v>1</v>
      </c>
      <c r="C31" s="1">
        <f>'Second Set Result'!C98</f>
        <v>4</v>
      </c>
      <c r="D31" s="10">
        <f>'Second Set Result'!D98</f>
        <v>2.5899999999999999E-2</v>
      </c>
      <c r="E31" s="11">
        <f>'Second Set Result'!F98</f>
        <v>81.790000000000006</v>
      </c>
      <c r="F31" s="12">
        <f>D31 * $P$1 * $P$4</f>
        <v>2.0720000000000001</v>
      </c>
      <c r="G31" s="12">
        <f>F31 / ($P$2 * $P$1 * $P$4)</f>
        <v>1.4035201803442154</v>
      </c>
      <c r="H31" s="12">
        <f>SUM($F$2:F31) / (COUNT($G$2:G31) * $P$2 * $P$1 * $P$4)</f>
        <v>2.0377234433028435</v>
      </c>
      <c r="I31" s="10">
        <f t="shared" si="0"/>
        <v>0.24000000000000016</v>
      </c>
      <c r="J31" s="10">
        <f>SUM($F$2:F31) / ($P$1 * $P$2)</f>
        <v>0.48905362639268241</v>
      </c>
      <c r="K31" s="11">
        <f t="shared" si="1"/>
        <v>169.46888000000001</v>
      </c>
      <c r="L31" s="11">
        <f>SUM($K$2:K31)</f>
        <v>9042.8999999999978</v>
      </c>
      <c r="M31" s="11">
        <f>I31 * $P$1 * $P$2  * $P$3</f>
        <v>4323.7511133696007</v>
      </c>
    </row>
    <row r="32" spans="1:13" x14ac:dyDescent="0.25">
      <c r="A32" s="1">
        <f>'Second Set Result'!A39</f>
        <v>4</v>
      </c>
      <c r="B32" s="1">
        <f>'Second Set Result'!B39</f>
        <v>3</v>
      </c>
      <c r="C32" s="1">
        <f>'Second Set Result'!C39</f>
        <v>3</v>
      </c>
      <c r="D32" s="10">
        <f>'Second Set Result'!D39</f>
        <v>2.53E-2</v>
      </c>
      <c r="E32" s="11">
        <f>'Second Set Result'!F39</f>
        <v>70.78</v>
      </c>
      <c r="F32" s="12">
        <f>D32 * $P$1 * $P$4</f>
        <v>2.024</v>
      </c>
      <c r="G32" s="12">
        <f>F32 / ($P$2 * $P$1 * $P$4)</f>
        <v>1.3710061993323803</v>
      </c>
      <c r="H32" s="12">
        <f>SUM($F$2:F32) / (COUNT($G$2:G32) * $P$2 * $P$1 * $P$4)</f>
        <v>2.0162164354328285</v>
      </c>
      <c r="I32" s="10">
        <f t="shared" si="0"/>
        <v>0.24800000000000016</v>
      </c>
      <c r="J32" s="10">
        <f>SUM($F$2:F32) / ($P$1 * $P$2)</f>
        <v>0.50002167598734149</v>
      </c>
      <c r="K32" s="11">
        <f t="shared" si="1"/>
        <v>143.25872000000001</v>
      </c>
      <c r="L32" s="11">
        <f>SUM($K$2:K32)</f>
        <v>9186.1587199999976</v>
      </c>
      <c r="M32" s="11">
        <f>I32 * $P$1 * $P$2  * $P$3</f>
        <v>4467.8761504819222</v>
      </c>
    </row>
    <row r="33" spans="1:13" x14ac:dyDescent="0.25">
      <c r="A33" s="1">
        <f>'Second Set Result'!A14</f>
        <v>5</v>
      </c>
      <c r="B33" s="1">
        <f>'Second Set Result'!B14</f>
        <v>3</v>
      </c>
      <c r="C33" s="1">
        <f>'Second Set Result'!C14</f>
        <v>3</v>
      </c>
      <c r="D33" s="10">
        <f>'Second Set Result'!D14</f>
        <v>2.4199999999999999E-2</v>
      </c>
      <c r="E33" s="11">
        <f>'Second Set Result'!F14</f>
        <v>82.88</v>
      </c>
      <c r="F33" s="12">
        <f>D33 * $P$1 * $P$4</f>
        <v>1.9359999999999999</v>
      </c>
      <c r="G33" s="12">
        <f>F33 / ($P$2 * $P$1 * $P$4)</f>
        <v>1.3113972341440159</v>
      </c>
      <c r="H33" s="12">
        <f>SUM($F$2:F33) / (COUNT($G$2:G33) * $P$2 * $P$1 * $P$4)</f>
        <v>1.9941908353925533</v>
      </c>
      <c r="I33" s="10">
        <f t="shared" si="0"/>
        <v>0.25600000000000017</v>
      </c>
      <c r="J33" s="10">
        <f>SUM($F$2:F33) / ($P$1 * $P$2)</f>
        <v>0.51051285386049361</v>
      </c>
      <c r="K33" s="11">
        <f t="shared" si="1"/>
        <v>160.45567999999997</v>
      </c>
      <c r="L33" s="11">
        <f>SUM($K$2:K33)</f>
        <v>9346.6143999999967</v>
      </c>
      <c r="M33" s="11">
        <f>I33 * $P$1 * $P$2  * $P$3</f>
        <v>4612.0011875942419</v>
      </c>
    </row>
    <row r="34" spans="1:13" x14ac:dyDescent="0.25">
      <c r="A34" s="1">
        <f>'Second Set Result'!A37</f>
        <v>4</v>
      </c>
      <c r="B34" s="1">
        <f>'Second Set Result'!B37</f>
        <v>3</v>
      </c>
      <c r="C34" s="1">
        <f>'Second Set Result'!C37</f>
        <v>5</v>
      </c>
      <c r="D34" s="10">
        <f>'Second Set Result'!D37</f>
        <v>2.4E-2</v>
      </c>
      <c r="E34" s="11">
        <f>'Second Set Result'!F37</f>
        <v>219</v>
      </c>
      <c r="F34" s="12">
        <f>D34 * $P$1 * $P$4</f>
        <v>1.92</v>
      </c>
      <c r="G34" s="12">
        <f>F34 / ($P$2 * $P$1 * $P$4)</f>
        <v>1.3005592404734043</v>
      </c>
      <c r="H34" s="12">
        <f>SUM($F$2:F34) / (COUNT($G$2:G34) * $P$2 * $P$1 * $P$4)</f>
        <v>1.9731716961525791</v>
      </c>
      <c r="I34" s="10">
        <f t="shared" si="0"/>
        <v>0.26400000000000018</v>
      </c>
      <c r="J34" s="10">
        <f>SUM($F$2:F34) / ($P$1 * $P$2)</f>
        <v>0.5209173277842809</v>
      </c>
      <c r="K34" s="11">
        <f t="shared" si="1"/>
        <v>420.47999999999996</v>
      </c>
      <c r="L34" s="11">
        <f>SUM($K$2:K34)</f>
        <v>9767.0943999999963</v>
      </c>
      <c r="M34" s="11">
        <f>I34 * $P$1 * $P$2  * $P$3</f>
        <v>4756.1262247065615</v>
      </c>
    </row>
    <row r="35" spans="1:13" x14ac:dyDescent="0.25">
      <c r="A35" s="1">
        <f>'Second Set Result'!A35</f>
        <v>4</v>
      </c>
      <c r="B35" s="1">
        <f>'Second Set Result'!B35</f>
        <v>4</v>
      </c>
      <c r="C35" s="1">
        <f>'Second Set Result'!C35</f>
        <v>2</v>
      </c>
      <c r="D35" s="10">
        <f>'Second Set Result'!D35</f>
        <v>2.2799999999999997E-2</v>
      </c>
      <c r="E35" s="11">
        <f>'Second Set Result'!F35</f>
        <v>53.01</v>
      </c>
      <c r="F35" s="12">
        <f>D35 * $P$1 * $P$4</f>
        <v>1.8239999999999998</v>
      </c>
      <c r="G35" s="12">
        <f>F35 / ($P$2 * $P$1 * $P$4)</f>
        <v>1.2355312784497341</v>
      </c>
      <c r="H35" s="12">
        <f>SUM($F$2:F35) / (COUNT($G$2:G35) * $P$2 * $P$1 * $P$4)</f>
        <v>1.9514763897495537</v>
      </c>
      <c r="I35" s="10">
        <f t="shared" si="0"/>
        <v>0.27200000000000019</v>
      </c>
      <c r="J35" s="10">
        <f>SUM($F$2:F35) / ($P$1 * $P$2)</f>
        <v>0.53080157801187877</v>
      </c>
      <c r="K35" s="11">
        <f t="shared" si="1"/>
        <v>96.690239999999989</v>
      </c>
      <c r="L35" s="11">
        <f>SUM($K$2:K35)</f>
        <v>9863.7846399999962</v>
      </c>
      <c r="M35" s="11">
        <f>I35 * $P$1 * $P$2  * $P$3</f>
        <v>4900.2512618188821</v>
      </c>
    </row>
    <row r="36" spans="1:13" x14ac:dyDescent="0.25">
      <c r="A36" s="1">
        <f>'Second Set Result'!A64</f>
        <v>3</v>
      </c>
      <c r="B36" s="1">
        <f>'Second Set Result'!B64</f>
        <v>3</v>
      </c>
      <c r="C36" s="1">
        <f>'Second Set Result'!C64</f>
        <v>3</v>
      </c>
      <c r="D36" s="10">
        <f>'Second Set Result'!D64</f>
        <v>2.2700000000000001E-2</v>
      </c>
      <c r="E36" s="11">
        <f>'Second Set Result'!F64</f>
        <v>67.040000000000006</v>
      </c>
      <c r="F36" s="12">
        <f>D36 * $P$1 * $P$4</f>
        <v>1.8160000000000003</v>
      </c>
      <c r="G36" s="12">
        <f>F36 / ($P$2 * $P$1 * $P$4)</f>
        <v>1.2301122816144285</v>
      </c>
      <c r="H36" s="12">
        <f>SUM($F$2:F36) / (COUNT($G$2:G36) * $P$2 * $P$1 * $P$4)</f>
        <v>1.9308659866599791</v>
      </c>
      <c r="I36" s="10">
        <f t="shared" si="0"/>
        <v>0.28000000000000019</v>
      </c>
      <c r="J36" s="10">
        <f>SUM($F$2:F36) / ($P$1 * $P$2)</f>
        <v>0.54064247626479423</v>
      </c>
      <c r="K36" s="11">
        <f t="shared" si="1"/>
        <v>121.74464000000003</v>
      </c>
      <c r="L36" s="11">
        <f>SUM($K$2:K36)</f>
        <v>9985.529279999997</v>
      </c>
      <c r="M36" s="11">
        <f>I36 * $P$1 * $P$2  * $P$3</f>
        <v>5044.3762989312017</v>
      </c>
    </row>
    <row r="37" spans="1:13" x14ac:dyDescent="0.25">
      <c r="A37" s="1">
        <f>'Second Set Result'!A41</f>
        <v>4</v>
      </c>
      <c r="B37" s="1">
        <f>'Second Set Result'!B41</f>
        <v>3</v>
      </c>
      <c r="C37" s="1">
        <f>'Second Set Result'!C41</f>
        <v>1</v>
      </c>
      <c r="D37" s="10">
        <f>'Second Set Result'!D41</f>
        <v>2.23E-2</v>
      </c>
      <c r="E37" s="11">
        <f>'Second Set Result'!F41</f>
        <v>39.369999999999997</v>
      </c>
      <c r="F37" s="12">
        <f>D37 * $P$1 * $P$4</f>
        <v>1.784</v>
      </c>
      <c r="G37" s="12">
        <f>F37 / ($P$2 * $P$1 * $P$4)</f>
        <v>1.2084362942732048</v>
      </c>
      <c r="H37" s="12">
        <f>SUM($F$2:F37) / (COUNT($G$2:G37) * $P$2 * $P$1 * $P$4)</f>
        <v>1.9107984952047909</v>
      </c>
      <c r="I37" s="10">
        <f t="shared" si="0"/>
        <v>0.2880000000000002</v>
      </c>
      <c r="J37" s="10">
        <f>SUM($F$2:F37) / ($P$1 * $P$2)</f>
        <v>0.55030996661897991</v>
      </c>
      <c r="K37" s="11">
        <f t="shared" si="1"/>
        <v>70.236080000000001</v>
      </c>
      <c r="L37" s="11">
        <f>SUM($K$2:K37)</f>
        <v>10055.765359999998</v>
      </c>
      <c r="M37" s="11">
        <f>I37 * $P$1 * $P$2  * $P$3</f>
        <v>5188.5013360435214</v>
      </c>
    </row>
    <row r="38" spans="1:13" x14ac:dyDescent="0.25">
      <c r="A38" s="1">
        <f>'Second Set Result'!A12</f>
        <v>5</v>
      </c>
      <c r="B38" s="1">
        <f>'Second Set Result'!B12</f>
        <v>3</v>
      </c>
      <c r="C38" s="1">
        <f>'Second Set Result'!C12</f>
        <v>5</v>
      </c>
      <c r="D38" s="10">
        <f>'Second Set Result'!D12</f>
        <v>2.2099999999999998E-2</v>
      </c>
      <c r="E38" s="11">
        <f>'Second Set Result'!F12</f>
        <v>214.95</v>
      </c>
      <c r="F38" s="12">
        <f>D38 * $P$1 * $P$4</f>
        <v>1.7679999999999998</v>
      </c>
      <c r="G38" s="12">
        <f>F38 / ($P$2 * $P$1 * $P$4)</f>
        <v>1.197598300602593</v>
      </c>
      <c r="H38" s="12">
        <f>SUM($F$2:F38) / (COUNT($G$2:G38) * $P$2 * $P$1 * $P$4)</f>
        <v>1.8915228142695966</v>
      </c>
      <c r="I38" s="10">
        <f t="shared" si="0"/>
        <v>0.29600000000000021</v>
      </c>
      <c r="J38" s="10">
        <f>SUM($F$2:F38) / ($P$1 * $P$2)</f>
        <v>0.55989075302380065</v>
      </c>
      <c r="K38" s="11">
        <f t="shared" si="1"/>
        <v>380.03159999999991</v>
      </c>
      <c r="L38" s="11">
        <f>SUM($K$2:K38)</f>
        <v>10435.796959999998</v>
      </c>
      <c r="M38" s="11">
        <f>I38 * $P$1 * $P$2  * $P$3</f>
        <v>5332.6263731558429</v>
      </c>
    </row>
    <row r="39" spans="1:13" x14ac:dyDescent="0.25">
      <c r="A39" s="1">
        <f>'Second Set Result'!A74</f>
        <v>3</v>
      </c>
      <c r="B39" s="1">
        <f>'Second Set Result'!B74</f>
        <v>1</v>
      </c>
      <c r="C39" s="1">
        <f>'Second Set Result'!C74</f>
        <v>3</v>
      </c>
      <c r="D39" s="10">
        <f>'Second Set Result'!D74</f>
        <v>2.1899999999999999E-2</v>
      </c>
      <c r="E39" s="11">
        <f>'Second Set Result'!F74</f>
        <v>63.43</v>
      </c>
      <c r="F39" s="12">
        <f>D39 * $P$1 * $P$4</f>
        <v>1.752</v>
      </c>
      <c r="G39" s="12">
        <f>F39 / ($P$2 * $P$1 * $P$4)</f>
        <v>1.1867603069319814</v>
      </c>
      <c r="H39" s="12">
        <f>SUM($F$2:F39) / (COUNT($G$2:G39) * $P$2 * $P$1 * $P$4)</f>
        <v>1.8729764324975537</v>
      </c>
      <c r="I39" s="10">
        <f t="shared" si="0"/>
        <v>0.30400000000000021</v>
      </c>
      <c r="J39" s="10">
        <f>SUM($F$2:F39) / ($P$1 * $P$2)</f>
        <v>0.56938483547925645</v>
      </c>
      <c r="K39" s="11">
        <f t="shared" si="1"/>
        <v>111.12936000000001</v>
      </c>
      <c r="L39" s="11">
        <f>SUM($K$2:K39)</f>
        <v>10546.926319999999</v>
      </c>
      <c r="M39" s="11">
        <f>I39 * $P$1 * $P$2  * $P$3</f>
        <v>5476.7514102681625</v>
      </c>
    </row>
    <row r="40" spans="1:13" x14ac:dyDescent="0.25">
      <c r="A40" s="1">
        <f>'Second Set Result'!A13</f>
        <v>5</v>
      </c>
      <c r="B40" s="1">
        <f>'Second Set Result'!B13</f>
        <v>3</v>
      </c>
      <c r="C40" s="1">
        <f>'Second Set Result'!C13</f>
        <v>4</v>
      </c>
      <c r="D40" s="10">
        <f>'Second Set Result'!D13</f>
        <v>2.1899999999999999E-2</v>
      </c>
      <c r="E40" s="11">
        <f>'Second Set Result'!F13</f>
        <v>135.65</v>
      </c>
      <c r="F40" s="12">
        <f>D40 * $P$1 * $P$4</f>
        <v>1.752</v>
      </c>
      <c r="G40" s="12">
        <f>F40 / ($P$2 * $P$1 * $P$4)</f>
        <v>1.1867603069319814</v>
      </c>
      <c r="H40" s="12">
        <f>SUM($F$2:F40) / (COUNT($G$2:G40) * $P$2 * $P$1 * $P$4)</f>
        <v>1.8553811472266417</v>
      </c>
      <c r="I40" s="10">
        <f t="shared" si="0"/>
        <v>0.31200000000000022</v>
      </c>
      <c r="J40" s="10">
        <f>SUM($F$2:F40) / ($P$1 * $P$2)</f>
        <v>0.57887891793471224</v>
      </c>
      <c r="K40" s="11">
        <f t="shared" si="1"/>
        <v>237.65880000000001</v>
      </c>
      <c r="L40" s="11">
        <f>SUM($K$2:K40)</f>
        <v>10784.585119999998</v>
      </c>
      <c r="M40" s="11">
        <f>I40 * $P$1 * $P$2  * $P$3</f>
        <v>5620.8764473804831</v>
      </c>
    </row>
    <row r="41" spans="1:13" x14ac:dyDescent="0.25">
      <c r="A41" s="1">
        <f>'Second Set Result'!A32</f>
        <v>4</v>
      </c>
      <c r="B41" s="1">
        <f>'Second Set Result'!B32</f>
        <v>4</v>
      </c>
      <c r="C41" s="1">
        <f>'Second Set Result'!C32</f>
        <v>5</v>
      </c>
      <c r="D41" s="10">
        <f>'Second Set Result'!D32</f>
        <v>2.18E-2</v>
      </c>
      <c r="E41" s="11">
        <f>'Second Set Result'!F32</f>
        <v>203.25</v>
      </c>
      <c r="F41" s="12">
        <f>D41 * $P$1 * $P$4</f>
        <v>1.744</v>
      </c>
      <c r="G41" s="12">
        <f>F41 / ($P$2 * $P$1 * $P$4)</f>
        <v>1.1813413100966756</v>
      </c>
      <c r="H41" s="12">
        <f>SUM($F$2:F41) / (COUNT($G$2:G41) * $P$2 * $P$1 * $P$4)</f>
        <v>1.8385301512983927</v>
      </c>
      <c r="I41" s="10">
        <f t="shared" si="0"/>
        <v>0.32000000000000023</v>
      </c>
      <c r="J41" s="10">
        <f>SUM($F$2:F41) / ($P$1 * $P$2)</f>
        <v>0.58832964841548563</v>
      </c>
      <c r="K41" s="11">
        <f t="shared" si="1"/>
        <v>354.46800000000002</v>
      </c>
      <c r="L41" s="11">
        <f>SUM($K$2:K41)</f>
        <v>11139.053119999999</v>
      </c>
      <c r="M41" s="11">
        <f>I41 * $P$1 * $P$2  * $P$3</f>
        <v>5765.0014844928028</v>
      </c>
    </row>
    <row r="42" spans="1:13" x14ac:dyDescent="0.25">
      <c r="A42" s="1">
        <f>'Second Set Result'!A33</f>
        <v>4</v>
      </c>
      <c r="B42" s="1">
        <f>'Second Set Result'!B33</f>
        <v>4</v>
      </c>
      <c r="C42" s="1">
        <f>'Second Set Result'!C33</f>
        <v>4</v>
      </c>
      <c r="D42" s="10">
        <f>'Second Set Result'!D33</f>
        <v>2.1499999999999998E-2</v>
      </c>
      <c r="E42" s="11">
        <f>'Second Set Result'!F33</f>
        <v>105.29</v>
      </c>
      <c r="F42" s="12">
        <f>D42 * $P$1 * $P$4</f>
        <v>1.7199999999999998</v>
      </c>
      <c r="G42" s="12">
        <f>F42 / ($P$2 * $P$1 * $P$4)</f>
        <v>1.1650843195907579</v>
      </c>
      <c r="H42" s="12">
        <f>SUM($F$2:F42) / (COUNT($G$2:G42) * $P$2 * $P$1 * $P$4)</f>
        <v>1.8221046432079622</v>
      </c>
      <c r="I42" s="10">
        <f t="shared" si="0"/>
        <v>0.32800000000000024</v>
      </c>
      <c r="J42" s="10">
        <f>SUM($F$2:F42) / ($P$1 * $P$2)</f>
        <v>0.59765032297221177</v>
      </c>
      <c r="K42" s="11">
        <f t="shared" si="1"/>
        <v>181.09879999999998</v>
      </c>
      <c r="L42" s="11">
        <f>SUM($K$2:K42)</f>
        <v>11320.151919999998</v>
      </c>
      <c r="M42" s="11">
        <f>I42 * $P$1 * $P$2  * $P$3</f>
        <v>5909.1265216051224</v>
      </c>
    </row>
    <row r="43" spans="1:13" x14ac:dyDescent="0.25">
      <c r="A43" s="1">
        <f>'Second Set Result'!A63</f>
        <v>3</v>
      </c>
      <c r="B43" s="1">
        <f>'Second Set Result'!B63</f>
        <v>3</v>
      </c>
      <c r="C43" s="1">
        <f>'Second Set Result'!C63</f>
        <v>4</v>
      </c>
      <c r="D43" s="10">
        <f>'Second Set Result'!D63</f>
        <v>2.12E-2</v>
      </c>
      <c r="E43" s="11">
        <f>'Second Set Result'!F63</f>
        <v>88.45</v>
      </c>
      <c r="F43" s="12">
        <f>D43 * $P$1 * $P$4</f>
        <v>1.696</v>
      </c>
      <c r="G43" s="12">
        <f>F43 / ($P$2 * $P$1 * $P$4)</f>
        <v>1.1488273290848405</v>
      </c>
      <c r="H43" s="12">
        <f>SUM($F$2:F43) / (COUNT($G$2:G43) * $P$2 * $P$1 * $P$4)</f>
        <v>1.8060742309669358</v>
      </c>
      <c r="I43" s="10">
        <f t="shared" si="0"/>
        <v>0.33600000000000024</v>
      </c>
      <c r="J43" s="10">
        <f>SUM($F$2:F43) / ($P$1 * $P$2)</f>
        <v>0.60684094160489044</v>
      </c>
      <c r="K43" s="11">
        <f t="shared" si="1"/>
        <v>150.0112</v>
      </c>
      <c r="L43" s="11">
        <f>SUM($K$2:K43)</f>
        <v>11470.163119999999</v>
      </c>
      <c r="M43" s="11">
        <f>I43 * $P$1 * $P$2  * $P$3</f>
        <v>6053.2515587174421</v>
      </c>
    </row>
    <row r="44" spans="1:13" x14ac:dyDescent="0.25">
      <c r="A44" s="1">
        <f>'Second Set Result'!A27</f>
        <v>4</v>
      </c>
      <c r="B44" s="1">
        <f>'Second Set Result'!B27</f>
        <v>5</v>
      </c>
      <c r="C44" s="1">
        <f>'Second Set Result'!C27</f>
        <v>5</v>
      </c>
      <c r="D44" s="10">
        <f>'Second Set Result'!D27</f>
        <v>2.07E-2</v>
      </c>
      <c r="E44" s="11">
        <f>'Second Set Result'!F27</f>
        <v>205.55</v>
      </c>
      <c r="F44" s="12">
        <f>D44 * $P$1 * $P$4</f>
        <v>1.6560000000000001</v>
      </c>
      <c r="G44" s="12">
        <f>F44 / ($P$2 * $P$1 * $P$4)</f>
        <v>1.1217323449083114</v>
      </c>
      <c r="H44" s="12">
        <f>SUM($F$2:F44) / (COUNT($G$2:G44) * $P$2 * $P$1 * $P$4)</f>
        <v>1.7901593033841772</v>
      </c>
      <c r="I44" s="10">
        <f t="shared" si="0"/>
        <v>0.34400000000000025</v>
      </c>
      <c r="J44" s="10">
        <f>SUM($F$2:F44) / ($P$1 * $P$2)</f>
        <v>0.61581480036415692</v>
      </c>
      <c r="K44" s="11">
        <f t="shared" si="1"/>
        <v>340.39080000000007</v>
      </c>
      <c r="L44" s="11">
        <f>SUM($K$2:K44)</f>
        <v>11810.553919999998</v>
      </c>
      <c r="M44" s="11">
        <f>I44 * $P$1 * $P$2  * $P$3</f>
        <v>6197.3765958297627</v>
      </c>
    </row>
    <row r="45" spans="1:13" x14ac:dyDescent="0.25">
      <c r="A45" s="1">
        <f>'Second Set Result'!A117</f>
        <v>1</v>
      </c>
      <c r="B45" s="1">
        <f>'Second Set Result'!B117</f>
        <v>2</v>
      </c>
      <c r="C45" s="1">
        <f>'Second Set Result'!C117</f>
        <v>5</v>
      </c>
      <c r="D45" s="10">
        <f>'Second Set Result'!D117</f>
        <v>2.0499999999999997E-2</v>
      </c>
      <c r="E45" s="11">
        <f>'Second Set Result'!F117</f>
        <v>158.96</v>
      </c>
      <c r="F45" s="12">
        <f>D45 * $P$1 * $P$4</f>
        <v>1.64</v>
      </c>
      <c r="G45" s="12">
        <f>F45 / ($P$2 * $P$1 * $P$4)</f>
        <v>1.1108943512376994</v>
      </c>
      <c r="H45" s="12">
        <f>SUM($F$2:F45) / (COUNT($G$2:G45) * $P$2 * $P$1 * $P$4)</f>
        <v>1.7747214635626662</v>
      </c>
      <c r="I45" s="10">
        <f t="shared" si="0"/>
        <v>0.35200000000000026</v>
      </c>
      <c r="J45" s="10">
        <f>SUM($F$2:F45) / ($P$1 * $P$2)</f>
        <v>0.62470195517405858</v>
      </c>
      <c r="K45" s="11">
        <f t="shared" si="1"/>
        <v>260.69439999999997</v>
      </c>
      <c r="L45" s="11">
        <f>SUM($K$2:K45)</f>
        <v>12071.248319999999</v>
      </c>
      <c r="M45" s="11">
        <f>I45 * $P$1 * $P$2  * $P$3</f>
        <v>6341.5016329420823</v>
      </c>
    </row>
    <row r="46" spans="1:13" x14ac:dyDescent="0.25">
      <c r="A46" s="1">
        <f>'Second Set Result'!A92</f>
        <v>2</v>
      </c>
      <c r="B46" s="1">
        <f>'Second Set Result'!B92</f>
        <v>2</v>
      </c>
      <c r="C46" s="1">
        <f>'Second Set Result'!C92</f>
        <v>5</v>
      </c>
      <c r="D46" s="10">
        <f>'Second Set Result'!D92</f>
        <v>2.0400000000000001E-2</v>
      </c>
      <c r="E46" s="11">
        <f>'Second Set Result'!F92</f>
        <v>127.98</v>
      </c>
      <c r="F46" s="12">
        <f>D46 * $P$1 * $P$4</f>
        <v>1.6320000000000003</v>
      </c>
      <c r="G46" s="12">
        <f>F46 / ($P$2 * $P$1 * $P$4)</f>
        <v>1.1054753544023939</v>
      </c>
      <c r="H46" s="12">
        <f>SUM($F$2:F46) / (COUNT($G$2:G46) * $P$2 * $P$1 * $P$4)</f>
        <v>1.7598493278035492</v>
      </c>
      <c r="I46" s="10">
        <f t="shared" si="0"/>
        <v>0.36000000000000026</v>
      </c>
      <c r="J46" s="10">
        <f>SUM($F$2:F46) / ($P$1 * $P$2)</f>
        <v>0.6335457580092777</v>
      </c>
      <c r="K46" s="11">
        <f t="shared" si="1"/>
        <v>208.86336000000006</v>
      </c>
      <c r="L46" s="11">
        <f>SUM($K$2:K46)</f>
        <v>12280.111679999998</v>
      </c>
      <c r="M46" s="11">
        <f>I46 * $P$1 * $P$2  * $P$3</f>
        <v>6485.626670054402</v>
      </c>
    </row>
    <row r="47" spans="1:13" x14ac:dyDescent="0.25">
      <c r="A47" s="1">
        <f>'Second Set Result'!A94</f>
        <v>2</v>
      </c>
      <c r="B47" s="1">
        <f>'Second Set Result'!B94</f>
        <v>2</v>
      </c>
      <c r="C47" s="1">
        <f>'Second Set Result'!C94</f>
        <v>3</v>
      </c>
      <c r="D47" s="10">
        <f>'Second Set Result'!D94</f>
        <v>2.0099999999999996E-2</v>
      </c>
      <c r="E47" s="11">
        <f>'Second Set Result'!F94</f>
        <v>54.4</v>
      </c>
      <c r="F47" s="12">
        <f>D47 * $P$1 * $P$4</f>
        <v>1.6079999999999999</v>
      </c>
      <c r="G47" s="12">
        <f>F47 / ($P$2 * $P$1 * $P$4)</f>
        <v>1.0892183638964761</v>
      </c>
      <c r="H47" s="12">
        <f>SUM($F$2:F47) / (COUNT($G$2:G47) * $P$2 * $P$1 * $P$4)</f>
        <v>1.7452703938055694</v>
      </c>
      <c r="I47" s="10">
        <f t="shared" si="0"/>
        <v>0.36800000000000027</v>
      </c>
      <c r="J47" s="10">
        <f>SUM($F$2:F47) / ($P$1 * $P$2)</f>
        <v>0.64225950492044959</v>
      </c>
      <c r="K47" s="11">
        <f t="shared" si="1"/>
        <v>87.475199999999987</v>
      </c>
      <c r="L47" s="11">
        <f>SUM($K$2:K47)</f>
        <v>12367.586879999999</v>
      </c>
      <c r="M47" s="11">
        <f>I47 * $P$1 * $P$2  * $P$3</f>
        <v>6629.7517071667235</v>
      </c>
    </row>
    <row r="48" spans="1:13" x14ac:dyDescent="0.25">
      <c r="A48" s="1">
        <f>'Second Set Result'!A124</f>
        <v>1</v>
      </c>
      <c r="B48" s="1">
        <f>'Second Set Result'!B124</f>
        <v>1</v>
      </c>
      <c r="C48" s="1">
        <f>'Second Set Result'!C124</f>
        <v>3</v>
      </c>
      <c r="D48" s="10">
        <f>'Second Set Result'!D124</f>
        <v>1.9299999999999998E-2</v>
      </c>
      <c r="E48" s="11">
        <f>'Second Set Result'!F124</f>
        <v>68.42</v>
      </c>
      <c r="F48" s="12">
        <f>D48 * $P$1 * $P$4</f>
        <v>1.5439999999999998</v>
      </c>
      <c r="G48" s="12">
        <f>F48 / ($P$2 * $P$1 * $P$4)</f>
        <v>1.0458663892140292</v>
      </c>
      <c r="H48" s="12">
        <f>SUM($F$2:F48) / (COUNT($G$2:G48) * $P$2 * $P$1 * $P$4)</f>
        <v>1.7303894575376644</v>
      </c>
      <c r="I48" s="10">
        <f t="shared" si="0"/>
        <v>0.37600000000000028</v>
      </c>
      <c r="J48" s="10">
        <f>SUM($F$2:F48) / ($P$1 * $P$2)</f>
        <v>0.65062643603416181</v>
      </c>
      <c r="K48" s="11">
        <f t="shared" si="1"/>
        <v>105.64048</v>
      </c>
      <c r="L48" s="11">
        <f>SUM($K$2:K48)</f>
        <v>12473.227359999999</v>
      </c>
      <c r="M48" s="11">
        <f>I48 * $P$1 * $P$2  * $P$3</f>
        <v>6773.8767442790431</v>
      </c>
    </row>
    <row r="49" spans="1:13" x14ac:dyDescent="0.25">
      <c r="A49" s="1">
        <f>'Second Set Result'!A123</f>
        <v>1</v>
      </c>
      <c r="B49" s="1">
        <f>'Second Set Result'!B123</f>
        <v>1</v>
      </c>
      <c r="C49" s="1">
        <f>'Second Set Result'!C123</f>
        <v>4</v>
      </c>
      <c r="D49" s="10">
        <f>'Second Set Result'!D123</f>
        <v>1.9E-2</v>
      </c>
      <c r="E49" s="11">
        <f>'Second Set Result'!F123</f>
        <v>91.73</v>
      </c>
      <c r="F49" s="12">
        <f>D49 * $P$1 * $P$4</f>
        <v>1.52</v>
      </c>
      <c r="G49" s="12">
        <f>F49 / ($P$2 * $P$1 * $P$4)</f>
        <v>1.0296093987081119</v>
      </c>
      <c r="H49" s="12">
        <f>SUM($F$2:F49) / (COUNT($G$2:G49) * $P$2 * $P$1 * $P$4)</f>
        <v>1.7157898729787149</v>
      </c>
      <c r="I49" s="10">
        <f t="shared" si="0"/>
        <v>0.38400000000000029</v>
      </c>
      <c r="J49" s="10">
        <f>SUM($F$2:F49) / ($P$1 * $P$2)</f>
        <v>0.65886331122382669</v>
      </c>
      <c r="K49" s="11">
        <f t="shared" si="1"/>
        <v>139.42959999999999</v>
      </c>
      <c r="L49" s="11">
        <f>SUM($K$2:K49)</f>
        <v>12612.656959999998</v>
      </c>
      <c r="M49" s="11">
        <f>I49 * $P$1 * $P$2  * $P$3</f>
        <v>6918.0017813913628</v>
      </c>
    </row>
    <row r="50" spans="1:13" x14ac:dyDescent="0.25">
      <c r="A50" s="1">
        <f>'Second Set Result'!A7</f>
        <v>5</v>
      </c>
      <c r="B50" s="1">
        <f>'Second Set Result'!B7</f>
        <v>4</v>
      </c>
      <c r="C50" s="1">
        <f>'Second Set Result'!C7</f>
        <v>5</v>
      </c>
      <c r="D50" s="10">
        <f>'Second Set Result'!D7</f>
        <v>1.8700000000000001E-2</v>
      </c>
      <c r="E50" s="11">
        <f>'Second Set Result'!F7</f>
        <v>269.48</v>
      </c>
      <c r="F50" s="12">
        <f>D50 * $P$1 * $P$4</f>
        <v>1.496</v>
      </c>
      <c r="G50" s="12">
        <f>F50 / ($P$2 * $P$1 * $P$4)</f>
        <v>1.0133524082021941</v>
      </c>
      <c r="H50" s="12">
        <f>SUM($F$2:F50) / (COUNT($G$2:G50) * $P$2 * $P$1 * $P$4)</f>
        <v>1.7014544145138879</v>
      </c>
      <c r="I50" s="10">
        <f t="shared" si="0"/>
        <v>0.39200000000000029</v>
      </c>
      <c r="J50" s="10">
        <f>SUM($F$2:F50) / ($P$1 * $P$2)</f>
        <v>0.6669701304894442</v>
      </c>
      <c r="K50" s="11">
        <f t="shared" si="1"/>
        <v>403.14208000000002</v>
      </c>
      <c r="L50" s="11">
        <f>SUM($K$2:K50)</f>
        <v>13015.799039999998</v>
      </c>
      <c r="M50" s="11">
        <f>I50 * $P$1 * $P$2  * $P$3</f>
        <v>7062.1268185036824</v>
      </c>
    </row>
    <row r="51" spans="1:13" x14ac:dyDescent="0.25">
      <c r="A51" s="1">
        <f>'Second Set Result'!A34</f>
        <v>4</v>
      </c>
      <c r="B51" s="1">
        <f>'Second Set Result'!B34</f>
        <v>4</v>
      </c>
      <c r="C51" s="1">
        <f>'Second Set Result'!C34</f>
        <v>3</v>
      </c>
      <c r="D51" s="10">
        <f>'Second Set Result'!D34</f>
        <v>1.8600000000000002E-2</v>
      </c>
      <c r="E51" s="11">
        <f>'Second Set Result'!F34</f>
        <v>86.12</v>
      </c>
      <c r="F51" s="12">
        <f>D51 * $P$1 * $P$4</f>
        <v>1.4880000000000002</v>
      </c>
      <c r="G51" s="12">
        <f>F51 / ($P$2 * $P$1 * $P$4)</f>
        <v>1.0079334113668885</v>
      </c>
      <c r="H51" s="12">
        <f>SUM($F$2:F51) / (COUNT($G$2:G51) * $P$2 * $P$1 * $P$4)</f>
        <v>1.6875839944509481</v>
      </c>
      <c r="I51" s="10">
        <f t="shared" si="0"/>
        <v>0.4000000000000003</v>
      </c>
      <c r="J51" s="10">
        <f>SUM($F$2:F51) / ($P$1 * $P$2)</f>
        <v>0.6750335977803793</v>
      </c>
      <c r="K51" s="11">
        <f t="shared" si="1"/>
        <v>128.14656000000002</v>
      </c>
      <c r="L51" s="11">
        <f>SUM($K$2:K51)</f>
        <v>13143.945599999997</v>
      </c>
      <c r="M51" s="11">
        <f>I51 * $P$1 * $P$2  * $P$3</f>
        <v>7206.2518556160039</v>
      </c>
    </row>
    <row r="52" spans="1:13" x14ac:dyDescent="0.25">
      <c r="A52" s="1">
        <f>'Second Set Result'!A70</f>
        <v>3</v>
      </c>
      <c r="B52" s="1">
        <f>'Second Set Result'!B70</f>
        <v>2</v>
      </c>
      <c r="C52" s="1">
        <f>'Second Set Result'!C70</f>
        <v>2</v>
      </c>
      <c r="D52" s="10">
        <f>'Second Set Result'!D70</f>
        <v>1.84E-2</v>
      </c>
      <c r="E52" s="11">
        <f>'Second Set Result'!F70</f>
        <v>49.72</v>
      </c>
      <c r="F52" s="12">
        <f>D52 * $P$1 * $P$4</f>
        <v>1.472</v>
      </c>
      <c r="G52" s="12">
        <f>F52 / ($P$2 * $P$1 * $P$4)</f>
        <v>0.99709541769627663</v>
      </c>
      <c r="H52" s="12">
        <f>SUM($F$2:F52) / (COUNT($G$2:G52) * $P$2 * $P$1 * $P$4)</f>
        <v>1.6740450027498763</v>
      </c>
      <c r="I52" s="10">
        <f t="shared" si="0"/>
        <v>0.40800000000000031</v>
      </c>
      <c r="J52" s="10">
        <f>SUM($F$2:F52) / ($P$1 * $P$2)</f>
        <v>0.68301036112194946</v>
      </c>
      <c r="K52" s="11">
        <f t="shared" si="1"/>
        <v>73.187839999999994</v>
      </c>
      <c r="L52" s="11">
        <f>SUM($K$2:K52)</f>
        <v>13217.133439999998</v>
      </c>
      <c r="M52" s="11">
        <f>I52 * $P$1 * $P$2  * $P$3</f>
        <v>7350.3768927283236</v>
      </c>
    </row>
    <row r="53" spans="1:13" x14ac:dyDescent="0.25">
      <c r="A53" s="1">
        <f>'Second Set Result'!A2</f>
        <v>5</v>
      </c>
      <c r="B53" s="1">
        <f>'Second Set Result'!B2</f>
        <v>5</v>
      </c>
      <c r="C53" s="1">
        <f>'Second Set Result'!C2</f>
        <v>5</v>
      </c>
      <c r="D53" s="10">
        <f>'Second Set Result'!D2</f>
        <v>1.8000000000000002E-2</v>
      </c>
      <c r="E53" s="11">
        <f>'Second Set Result'!F2</f>
        <v>264.89999999999998</v>
      </c>
      <c r="F53" s="12">
        <f>D53 * $P$1 * $P$4</f>
        <v>1.4400000000000002</v>
      </c>
      <c r="G53" s="12">
        <f>F53 / ($P$2 * $P$1 * $P$4)</f>
        <v>0.9754194303550533</v>
      </c>
      <c r="H53" s="12">
        <f>SUM($F$2:F53) / (COUNT($G$2:G53) * $P$2 * $P$1 * $P$4)</f>
        <v>1.6606098955884367</v>
      </c>
      <c r="I53" s="10">
        <f t="shared" si="0"/>
        <v>0.41600000000000031</v>
      </c>
      <c r="J53" s="10">
        <f>SUM($F$2:F53) / ($P$1 * $P$2)</f>
        <v>0.69081371656478985</v>
      </c>
      <c r="K53" s="11">
        <f t="shared" si="1"/>
        <v>381.45600000000002</v>
      </c>
      <c r="L53" s="11">
        <f>SUM($K$2:K53)</f>
        <v>13598.589439999998</v>
      </c>
      <c r="M53" s="11">
        <f>I53 * $P$1 * $P$2  * $P$3</f>
        <v>7494.5019298406432</v>
      </c>
    </row>
    <row r="54" spans="1:13" x14ac:dyDescent="0.25">
      <c r="A54" s="1">
        <f>'Second Set Result'!A62</f>
        <v>3</v>
      </c>
      <c r="B54" s="1">
        <f>'Second Set Result'!B62</f>
        <v>3</v>
      </c>
      <c r="C54" s="1">
        <f>'Second Set Result'!C62</f>
        <v>5</v>
      </c>
      <c r="D54" s="10">
        <f>'Second Set Result'!D62</f>
        <v>1.7899999999999999E-2</v>
      </c>
      <c r="E54" s="11">
        <f>'Second Set Result'!F62</f>
        <v>228.52</v>
      </c>
      <c r="F54" s="12">
        <f>D54 * $P$1 * $P$4</f>
        <v>1.4319999999999999</v>
      </c>
      <c r="G54" s="12">
        <f>F54 / ($P$2 * $P$1 * $P$4)</f>
        <v>0.9700004335197473</v>
      </c>
      <c r="H54" s="12">
        <f>SUM($F$2:F54) / (COUNT($G$2:G54) * $P$2 * $P$1 * $P$4)</f>
        <v>1.6475795283795938</v>
      </c>
      <c r="I54" s="10">
        <f t="shared" si="0"/>
        <v>0.42400000000000032</v>
      </c>
      <c r="J54" s="10">
        <f>SUM($F$2:F54) / ($P$1 * $P$2)</f>
        <v>0.69857372003294782</v>
      </c>
      <c r="K54" s="11">
        <f t="shared" si="1"/>
        <v>327.24063999999998</v>
      </c>
      <c r="L54" s="11">
        <f>SUM($K$2:K54)</f>
        <v>13925.830079999998</v>
      </c>
      <c r="M54" s="11">
        <f>I54 * $P$1 * $P$2  * $P$3</f>
        <v>7638.6269669529638</v>
      </c>
    </row>
    <row r="55" spans="1:13" x14ac:dyDescent="0.25">
      <c r="A55" s="1">
        <f>'Second Set Result'!A16</f>
        <v>5</v>
      </c>
      <c r="B55" s="1">
        <f>'Second Set Result'!B16</f>
        <v>3</v>
      </c>
      <c r="C55" s="1">
        <f>'Second Set Result'!C16</f>
        <v>1</v>
      </c>
      <c r="D55" s="10">
        <f>'Second Set Result'!D16</f>
        <v>1.7899999999999999E-2</v>
      </c>
      <c r="E55" s="11">
        <f>'Second Set Result'!F16</f>
        <v>63.72</v>
      </c>
      <c r="F55" s="12">
        <f>D55 * $P$1 * $P$4</f>
        <v>1.4319999999999999</v>
      </c>
      <c r="G55" s="12">
        <f>F55 / ($P$2 * $P$1 * $P$4)</f>
        <v>0.9700004335197473</v>
      </c>
      <c r="H55" s="12">
        <f>SUM($F$2:F55) / (COUNT($G$2:G55) * $P$2 * $P$1 * $P$4)</f>
        <v>1.6350317673636707</v>
      </c>
      <c r="I55" s="10">
        <f t="shared" si="0"/>
        <v>0.43200000000000033</v>
      </c>
      <c r="J55" s="10">
        <f>SUM($F$2:F55) / ($P$1 * $P$2)</f>
        <v>0.70633372350110568</v>
      </c>
      <c r="K55" s="11">
        <f t="shared" si="1"/>
        <v>91.247039999999998</v>
      </c>
      <c r="L55" s="11">
        <f>SUM($K$2:K55)</f>
        <v>14017.077119999998</v>
      </c>
      <c r="M55" s="11">
        <f>I55 * $P$1 * $P$2  * $P$3</f>
        <v>7782.7520040652844</v>
      </c>
    </row>
    <row r="56" spans="1:13" x14ac:dyDescent="0.25">
      <c r="A56" s="1">
        <f>'Second Set Result'!A15</f>
        <v>5</v>
      </c>
      <c r="B56" s="1">
        <f>'Second Set Result'!B15</f>
        <v>3</v>
      </c>
      <c r="C56" s="1">
        <f>'Second Set Result'!C15</f>
        <v>2</v>
      </c>
      <c r="D56" s="10">
        <f>'Second Set Result'!D15</f>
        <v>1.77E-2</v>
      </c>
      <c r="E56" s="11">
        <f>'Second Set Result'!F15</f>
        <v>84.68</v>
      </c>
      <c r="F56" s="12">
        <f>D56 * $P$1 * $P$4</f>
        <v>1.4159999999999999</v>
      </c>
      <c r="G56" s="12">
        <f>F56 / ($P$2 * $P$1 * $P$4)</f>
        <v>0.95916243984913563</v>
      </c>
      <c r="H56" s="12">
        <f>SUM($F$2:F56) / (COUNT($G$2:G56) * $P$2 * $P$1 * $P$4)</f>
        <v>1.6227432341361332</v>
      </c>
      <c r="I56" s="10">
        <f t="shared" si="0"/>
        <v>0.44000000000000034</v>
      </c>
      <c r="J56" s="10">
        <f>SUM($F$2:F56) / ($P$1 * $P$2)</f>
        <v>0.71400702301989882</v>
      </c>
      <c r="K56" s="11">
        <f t="shared" si="1"/>
        <v>119.90688</v>
      </c>
      <c r="L56" s="11">
        <f>SUM($K$2:K56)</f>
        <v>14136.983999999999</v>
      </c>
      <c r="M56" s="11">
        <f>I56 * $P$1 * $P$2  * $P$3</f>
        <v>7926.877041177604</v>
      </c>
    </row>
    <row r="57" spans="1:13" x14ac:dyDescent="0.25">
      <c r="A57" s="1">
        <f>'Second Set Result'!A57</f>
        <v>3</v>
      </c>
      <c r="B57" s="1">
        <f>'Second Set Result'!B57</f>
        <v>4</v>
      </c>
      <c r="C57" s="1">
        <f>'Second Set Result'!C57</f>
        <v>5</v>
      </c>
      <c r="D57" s="10">
        <f>'Second Set Result'!D57</f>
        <v>1.7100000000000001E-2</v>
      </c>
      <c r="E57" s="11">
        <f>'Second Set Result'!F57</f>
        <v>244.25</v>
      </c>
      <c r="F57" s="12">
        <f>D57 * $P$1 * $P$4</f>
        <v>1.3680000000000001</v>
      </c>
      <c r="G57" s="12">
        <f>F57 / ($P$2 * $P$1 * $P$4)</f>
        <v>0.92664845883730063</v>
      </c>
      <c r="H57" s="12">
        <f>SUM($F$2:F57) / (COUNT($G$2:G57) * $P$2 * $P$1 * $P$4)</f>
        <v>1.6103129702915113</v>
      </c>
      <c r="I57" s="10">
        <f t="shared" si="0"/>
        <v>0.44800000000000034</v>
      </c>
      <c r="J57" s="10">
        <f>SUM($F$2:F57) / ($P$1 * $P$2)</f>
        <v>0.72142021069059714</v>
      </c>
      <c r="K57" s="11">
        <f t="shared" si="1"/>
        <v>334.13400000000001</v>
      </c>
      <c r="L57" s="11">
        <f>SUM($K$2:K57)</f>
        <v>14471.117999999999</v>
      </c>
      <c r="M57" s="11">
        <f>I57 * $P$1 * $P$2  * $P$3</f>
        <v>8071.0020782899246</v>
      </c>
    </row>
    <row r="58" spans="1:13" x14ac:dyDescent="0.25">
      <c r="A58" s="1">
        <f>'Second Set Result'!A52</f>
        <v>3</v>
      </c>
      <c r="B58" s="1">
        <f>'Second Set Result'!B52</f>
        <v>5</v>
      </c>
      <c r="C58" s="1">
        <f>'Second Set Result'!C52</f>
        <v>5</v>
      </c>
      <c r="D58" s="10">
        <f>'Second Set Result'!D52</f>
        <v>1.7000000000000001E-2</v>
      </c>
      <c r="E58" s="11">
        <f>'Second Set Result'!F52</f>
        <v>239.1</v>
      </c>
      <c r="F58" s="12">
        <f>D58 * $P$1 * $P$4</f>
        <v>1.36</v>
      </c>
      <c r="G58" s="12">
        <f>F58 / ($P$2 * $P$1 * $P$4)</f>
        <v>0.92122946200199474</v>
      </c>
      <c r="H58" s="12">
        <f>SUM($F$2:F58) / (COUNT($G$2:G58) * $P$2 * $P$1 * $P$4)</f>
        <v>1.5982237859355553</v>
      </c>
      <c r="I58" s="10">
        <f t="shared" si="0"/>
        <v>0.45600000000000035</v>
      </c>
      <c r="J58" s="10">
        <f>SUM($F$2:F58) / ($P$1 * $P$2)</f>
        <v>0.72879004638661316</v>
      </c>
      <c r="K58" s="11">
        <f t="shared" si="1"/>
        <v>325.17599999999999</v>
      </c>
      <c r="L58" s="11">
        <f>SUM($K$2:K58)</f>
        <v>14796.293999999998</v>
      </c>
      <c r="M58" s="11">
        <f>I58 * $P$1 * $P$2  * $P$3</f>
        <v>8215.1271154022452</v>
      </c>
    </row>
    <row r="59" spans="1:13" x14ac:dyDescent="0.25">
      <c r="A59" s="1">
        <f>'Second Set Result'!A36</f>
        <v>4</v>
      </c>
      <c r="B59" s="1">
        <f>'Second Set Result'!B36</f>
        <v>4</v>
      </c>
      <c r="C59" s="1">
        <f>'Second Set Result'!C36</f>
        <v>1</v>
      </c>
      <c r="D59" s="10">
        <f>'Second Set Result'!D36</f>
        <v>1.67E-2</v>
      </c>
      <c r="E59" s="11">
        <f>'Second Set Result'!F36</f>
        <v>40.03</v>
      </c>
      <c r="F59" s="12">
        <f>D59 * $P$1 * $P$4</f>
        <v>1.3360000000000001</v>
      </c>
      <c r="G59" s="12">
        <f>F59 / ($P$2 * $P$1 * $P$4)</f>
        <v>0.90497247149607718</v>
      </c>
      <c r="H59" s="12">
        <f>SUM($F$2:F59) / (COUNT($G$2:G59) * $P$2 * $P$1 * $P$4)</f>
        <v>1.5862711770659093</v>
      </c>
      <c r="I59" s="10">
        <f t="shared" si="0"/>
        <v>0.46400000000000036</v>
      </c>
      <c r="J59" s="10">
        <f>SUM($F$2:F59) / ($P$1 * $P$2)</f>
        <v>0.73602982615858192</v>
      </c>
      <c r="K59" s="11">
        <f t="shared" si="1"/>
        <v>53.480080000000008</v>
      </c>
      <c r="L59" s="11">
        <f>SUM($K$2:K59)</f>
        <v>14849.774079999997</v>
      </c>
      <c r="M59" s="11">
        <f>I59 * $P$1 * $P$2  * $P$3</f>
        <v>8359.2521525145639</v>
      </c>
    </row>
    <row r="60" spans="1:13" x14ac:dyDescent="0.25">
      <c r="A60" s="1">
        <f>'Second Set Result'!A76</f>
        <v>3</v>
      </c>
      <c r="B60" s="1">
        <f>'Second Set Result'!B76</f>
        <v>1</v>
      </c>
      <c r="C60" s="1">
        <f>'Second Set Result'!C76</f>
        <v>1</v>
      </c>
      <c r="D60" s="10">
        <f>'Second Set Result'!D76</f>
        <v>1.66E-2</v>
      </c>
      <c r="E60" s="11">
        <f>'Second Set Result'!F76</f>
        <v>74.959999999999994</v>
      </c>
      <c r="F60" s="12">
        <f>D60 * $P$1 * $P$4</f>
        <v>1.3280000000000001</v>
      </c>
      <c r="G60" s="12">
        <f>F60 / ($P$2 * $P$1 * $P$4)</f>
        <v>0.8995534746607714</v>
      </c>
      <c r="H60" s="12">
        <f>SUM($F$2:F60) / (COUNT($G$2:G60) * $P$2 * $P$1 * $P$4)</f>
        <v>1.5746318939742965</v>
      </c>
      <c r="I60" s="10">
        <f t="shared" si="0"/>
        <v>0.47200000000000036</v>
      </c>
      <c r="J60" s="10">
        <f>SUM($F$2:F60) / ($P$1 * $P$2)</f>
        <v>0.74322625395586805</v>
      </c>
      <c r="K60" s="11">
        <f t="shared" si="1"/>
        <v>99.546880000000002</v>
      </c>
      <c r="L60" s="11">
        <f>SUM($K$2:K60)</f>
        <v>14949.320959999997</v>
      </c>
      <c r="M60" s="11">
        <f>I60 * $P$1 * $P$2  * $P$3</f>
        <v>8503.3771896268845</v>
      </c>
    </row>
    <row r="61" spans="1:13" x14ac:dyDescent="0.25">
      <c r="A61" s="1">
        <f>'Second Set Result'!A77</f>
        <v>2</v>
      </c>
      <c r="B61" s="1">
        <f>'Second Set Result'!B77</f>
        <v>5</v>
      </c>
      <c r="C61" s="1">
        <f>'Second Set Result'!C77</f>
        <v>5</v>
      </c>
      <c r="D61" s="10">
        <f>'Second Set Result'!D77</f>
        <v>1.6200000000000003E-2</v>
      </c>
      <c r="E61" s="11">
        <f>'Second Set Result'!F77</f>
        <v>232.54</v>
      </c>
      <c r="F61" s="12">
        <f>D61 * $P$1 * $P$4</f>
        <v>1.2960000000000003</v>
      </c>
      <c r="G61" s="12">
        <f>F61 / ($P$2 * $P$1 * $P$4)</f>
        <v>0.87787748731954807</v>
      </c>
      <c r="H61" s="12">
        <f>SUM($F$2:F61) / (COUNT($G$2:G61) * $P$2 * $P$1 * $P$4)</f>
        <v>1.5630193205300509</v>
      </c>
      <c r="I61" s="10">
        <f t="shared" si="0"/>
        <v>0.48000000000000037</v>
      </c>
      <c r="J61" s="10">
        <f>SUM($F$2:F61) / ($P$1 * $P$2)</f>
        <v>0.75024927385442441</v>
      </c>
      <c r="K61" s="11">
        <f t="shared" si="1"/>
        <v>301.37184000000008</v>
      </c>
      <c r="L61" s="11">
        <f>SUM($K$2:K61)</f>
        <v>15250.692799999997</v>
      </c>
      <c r="M61" s="11">
        <f>I61 * $P$1 * $P$2  * $P$3</f>
        <v>8647.5022267392033</v>
      </c>
    </row>
    <row r="62" spans="1:13" x14ac:dyDescent="0.25">
      <c r="A62" s="1">
        <f>'Second Set Result'!A118</f>
        <v>1</v>
      </c>
      <c r="B62" s="1">
        <f>'Second Set Result'!B118</f>
        <v>2</v>
      </c>
      <c r="C62" s="1">
        <f>'Second Set Result'!C118</f>
        <v>4</v>
      </c>
      <c r="D62" s="10">
        <f>'Second Set Result'!D118</f>
        <v>1.6E-2</v>
      </c>
      <c r="E62" s="11">
        <f>'Second Set Result'!F118</f>
        <v>102.05</v>
      </c>
      <c r="F62" s="12">
        <f>D62 * $P$1 * $P$4</f>
        <v>1.28</v>
      </c>
      <c r="G62" s="12">
        <f>F62 / ($P$2 * $P$1 * $P$4)</f>
        <v>0.86703949364893618</v>
      </c>
      <c r="H62" s="12">
        <f>SUM($F$2:F62) / (COUNT($G$2:G62) * $P$2 * $P$1 * $P$4)</f>
        <v>1.551609815171344</v>
      </c>
      <c r="I62" s="10">
        <f t="shared" si="0"/>
        <v>0.48800000000000038</v>
      </c>
      <c r="J62" s="10">
        <f>SUM($F$2:F62) / ($P$1 * $P$2)</f>
        <v>0.75718558980361594</v>
      </c>
      <c r="K62" s="11">
        <f t="shared" si="1"/>
        <v>130.624</v>
      </c>
      <c r="L62" s="11">
        <f>SUM($K$2:K62)</f>
        <v>15381.316799999997</v>
      </c>
      <c r="M62" s="11">
        <f>I62 * $P$1 * $P$2  * $P$3</f>
        <v>8791.6272638515238</v>
      </c>
    </row>
    <row r="63" spans="1:13" x14ac:dyDescent="0.25">
      <c r="A63" s="1">
        <f>'Second Set Result'!A58</f>
        <v>3</v>
      </c>
      <c r="B63" s="1">
        <f>'Second Set Result'!B58</f>
        <v>4</v>
      </c>
      <c r="C63" s="1">
        <f>'Second Set Result'!C58</f>
        <v>4</v>
      </c>
      <c r="D63" s="10">
        <f>'Second Set Result'!D58</f>
        <v>1.5900000000000001E-2</v>
      </c>
      <c r="E63" s="11">
        <f>'Second Set Result'!F58</f>
        <v>107.67</v>
      </c>
      <c r="F63" s="12">
        <f>D63 * $P$1 * $P$4</f>
        <v>1.272</v>
      </c>
      <c r="G63" s="12">
        <f>F63 / ($P$2 * $P$1 * $P$4)</f>
        <v>0.8616204968136304</v>
      </c>
      <c r="H63" s="12">
        <f>SUM($F$2:F63) / (COUNT($G$2:G63) * $P$2 * $P$1 * $P$4)</f>
        <v>1.5404809551978322</v>
      </c>
      <c r="I63" s="10">
        <f t="shared" si="0"/>
        <v>0.49600000000000039</v>
      </c>
      <c r="J63" s="10">
        <f>SUM($F$2:F63) / ($P$1 * $P$2)</f>
        <v>0.76407855377812495</v>
      </c>
      <c r="K63" s="11">
        <f t="shared" si="1"/>
        <v>136.95624000000001</v>
      </c>
      <c r="L63" s="11">
        <f>SUM($K$2:K63)</f>
        <v>15518.273039999996</v>
      </c>
      <c r="M63" s="11">
        <f>I63 * $P$1 * $P$2  * $P$3</f>
        <v>8935.7523009638444</v>
      </c>
    </row>
    <row r="64" spans="1:13" x14ac:dyDescent="0.25">
      <c r="A64" s="1">
        <f>'Second Set Result'!A126</f>
        <v>1</v>
      </c>
      <c r="B64" s="1">
        <f>'Second Set Result'!B126</f>
        <v>1</v>
      </c>
      <c r="C64" s="1">
        <f>'Second Set Result'!C126</f>
        <v>1</v>
      </c>
      <c r="D64" s="10">
        <f>'Second Set Result'!D126</f>
        <v>1.5900000000000001E-2</v>
      </c>
      <c r="E64" s="11">
        <f>'Second Set Result'!F126</f>
        <v>80.709999999999994</v>
      </c>
      <c r="F64" s="12">
        <f>D64 * $P$1 * $P$4</f>
        <v>1.272</v>
      </c>
      <c r="G64" s="12">
        <f>F64 / ($P$2 * $P$1 * $P$4)</f>
        <v>0.8616204968136304</v>
      </c>
      <c r="H64" s="12">
        <f>SUM($F$2:F64) / (COUNT($G$2:G64) * $P$2 * $P$1 * $P$4)</f>
        <v>1.5297053923663368</v>
      </c>
      <c r="I64" s="10">
        <f t="shared" si="0"/>
        <v>0.50400000000000034</v>
      </c>
      <c r="J64" s="10">
        <f>SUM($F$2:F64) / ($P$1 * $P$2)</f>
        <v>0.77097151775263395</v>
      </c>
      <c r="K64" s="11">
        <f t="shared" si="1"/>
        <v>102.66311999999999</v>
      </c>
      <c r="L64" s="11">
        <f>SUM($K$2:K64)</f>
        <v>15620.936159999996</v>
      </c>
      <c r="M64" s="11">
        <f>I64 * $P$1 * $P$2  * $P$3</f>
        <v>9079.877338076165</v>
      </c>
    </row>
    <row r="65" spans="1:13" x14ac:dyDescent="0.25">
      <c r="A65" s="1">
        <f>'Second Set Result'!A8</f>
        <v>5</v>
      </c>
      <c r="B65" s="1">
        <f>'Second Set Result'!B8</f>
        <v>4</v>
      </c>
      <c r="C65" s="1">
        <f>'Second Set Result'!C8</f>
        <v>4</v>
      </c>
      <c r="D65" s="10">
        <f>'Second Set Result'!D8</f>
        <v>1.5700000000000002E-2</v>
      </c>
      <c r="E65" s="11">
        <f>'Second Set Result'!F8</f>
        <v>87.32</v>
      </c>
      <c r="F65" s="12">
        <f>D65 * $P$1 * $P$4</f>
        <v>1.2560000000000002</v>
      </c>
      <c r="G65" s="12">
        <f>F65 / ($P$2 * $P$1 * $P$4)</f>
        <v>0.85078250314301884</v>
      </c>
      <c r="H65" s="12">
        <f>SUM($F$2:F65) / (COUNT($G$2:G65) * $P$2 * $P$1 * $P$4)</f>
        <v>1.5190972222222228</v>
      </c>
      <c r="I65" s="10">
        <f t="shared" si="0"/>
        <v>0.51200000000000034</v>
      </c>
      <c r="J65" s="10">
        <f>SUM($F$2:F65) / ($P$1 * $P$2)</f>
        <v>0.77777777777777801</v>
      </c>
      <c r="K65" s="11">
        <f t="shared" si="1"/>
        <v>109.67392000000001</v>
      </c>
      <c r="L65" s="11">
        <f>SUM($K$2:K65)</f>
        <v>15730.610079999995</v>
      </c>
      <c r="M65" s="11">
        <f>I65 * $P$1 * $P$2  * $P$3</f>
        <v>9224.0023751884837</v>
      </c>
    </row>
    <row r="66" spans="1:13" x14ac:dyDescent="0.25">
      <c r="A66" s="1">
        <f>'Second Set Result'!A97</f>
        <v>2</v>
      </c>
      <c r="B66" s="1">
        <f>'Second Set Result'!B97</f>
        <v>1</v>
      </c>
      <c r="C66" s="1">
        <f>'Second Set Result'!C97</f>
        <v>5</v>
      </c>
      <c r="D66" s="10">
        <f>'Second Set Result'!D97</f>
        <v>1.55E-2</v>
      </c>
      <c r="E66" s="11">
        <f>'Second Set Result'!F97</f>
        <v>152.80000000000001</v>
      </c>
      <c r="F66" s="12">
        <f>D66 * $P$1 * $P$4</f>
        <v>1.24</v>
      </c>
      <c r="G66" s="12">
        <f>F66 / ($P$2 * $P$1 * $P$4)</f>
        <v>0.83994450947240695</v>
      </c>
      <c r="H66" s="12">
        <f>SUM($F$2:F66) / (COUNT($G$2:G66) * $P$2 * $P$1 * $P$4)</f>
        <v>1.5086487189491486</v>
      </c>
      <c r="I66" s="10">
        <f t="shared" si="0"/>
        <v>0.52000000000000035</v>
      </c>
      <c r="J66" s="10">
        <f>SUM($F$2:F66) / ($P$1 * $P$2)</f>
        <v>0.78449733385355735</v>
      </c>
      <c r="K66" s="11">
        <f t="shared" si="1"/>
        <v>189.47200000000001</v>
      </c>
      <c r="L66" s="11">
        <f>SUM($K$2:K66)</f>
        <v>15920.082079999995</v>
      </c>
      <c r="M66" s="11">
        <f>I66 * $P$1 * $P$2  * $P$3</f>
        <v>9368.1274123008043</v>
      </c>
    </row>
    <row r="67" spans="1:13" x14ac:dyDescent="0.25">
      <c r="A67" s="1">
        <f>'Second Set Result'!A9</f>
        <v>5</v>
      </c>
      <c r="B67" s="1">
        <f>'Second Set Result'!B9</f>
        <v>4</v>
      </c>
      <c r="C67" s="1">
        <f>'Second Set Result'!C9</f>
        <v>3</v>
      </c>
      <c r="D67" s="10">
        <f>'Second Set Result'!D9</f>
        <v>1.52E-2</v>
      </c>
      <c r="E67" s="11">
        <f>'Second Set Result'!F9</f>
        <v>79.19</v>
      </c>
      <c r="F67" s="12">
        <f>D67 * $P$1 * $P$4</f>
        <v>1.216</v>
      </c>
      <c r="G67" s="12">
        <f>F67 / ($P$2 * $P$1 * $P$4)</f>
        <v>0.8236875189664894</v>
      </c>
      <c r="H67" s="12">
        <f>SUM($F$2:F67) / (COUNT($G$2:G67) * $P$2 * $P$1 * $P$4)</f>
        <v>1.4982705189494117</v>
      </c>
      <c r="I67" s="10">
        <f t="shared" si="0"/>
        <v>0.52800000000000036</v>
      </c>
      <c r="J67" s="10">
        <f>SUM($F$2:F67) / ($P$1 * $P$2)</f>
        <v>0.79108683400528934</v>
      </c>
      <c r="K67" s="11">
        <f t="shared" si="1"/>
        <v>96.29504</v>
      </c>
      <c r="L67" s="11">
        <f>SUM($K$2:K67)</f>
        <v>16016.377119999996</v>
      </c>
      <c r="M67" s="11">
        <f>I67 * $P$1 * $P$2  * $P$3</f>
        <v>9512.252449413123</v>
      </c>
    </row>
    <row r="68" spans="1:13" x14ac:dyDescent="0.25">
      <c r="A68" s="1">
        <f>'Second Set Result'!A125</f>
        <v>1</v>
      </c>
      <c r="B68" s="1">
        <f>'Second Set Result'!B125</f>
        <v>1</v>
      </c>
      <c r="C68" s="1">
        <f>'Second Set Result'!C125</f>
        <v>2</v>
      </c>
      <c r="D68" s="10">
        <f>'Second Set Result'!D125</f>
        <v>1.5100000000000001E-2</v>
      </c>
      <c r="E68" s="11">
        <f>'Second Set Result'!F125</f>
        <v>62.59</v>
      </c>
      <c r="F68" s="12">
        <f>D68 * $P$1 * $P$4</f>
        <v>1.208</v>
      </c>
      <c r="G68" s="12">
        <f>F68 / ($P$2 * $P$1 * $P$4)</f>
        <v>0.81826852213118351</v>
      </c>
      <c r="H68" s="12">
        <f>SUM($F$2:F68) / (COUNT($G$2:G68) * $P$2 * $P$1 * $P$4)</f>
        <v>1.488121235414811</v>
      </c>
      <c r="I68" s="10">
        <f t="shared" si="0"/>
        <v>0.53600000000000037</v>
      </c>
      <c r="J68" s="10">
        <f>SUM($F$2:F68) / ($P$1 * $P$2)</f>
        <v>0.7976329821823388</v>
      </c>
      <c r="K68" s="11">
        <f t="shared" si="1"/>
        <v>75.608720000000005</v>
      </c>
      <c r="L68" s="11">
        <f>SUM($K$2:K68)</f>
        <v>16091.985839999996</v>
      </c>
      <c r="M68" s="11">
        <f>I68 * $P$1 * $P$2  * $P$3</f>
        <v>9656.3774865254436</v>
      </c>
    </row>
    <row r="69" spans="1:13" x14ac:dyDescent="0.25">
      <c r="A69" s="1">
        <f>'Second Set Result'!A120</f>
        <v>1</v>
      </c>
      <c r="B69" s="1">
        <f>'Second Set Result'!B120</f>
        <v>2</v>
      </c>
      <c r="C69" s="1">
        <f>'Second Set Result'!C120</f>
        <v>2</v>
      </c>
      <c r="D69" s="10">
        <f>'Second Set Result'!D120</f>
        <v>1.4999999999999999E-2</v>
      </c>
      <c r="E69" s="11">
        <f>'Second Set Result'!F120</f>
        <v>64.38</v>
      </c>
      <c r="F69" s="12">
        <f>D69 * $P$1 * $P$4</f>
        <v>1.2</v>
      </c>
      <c r="G69" s="12">
        <f>F69 / ($P$2 * $P$1 * $P$4)</f>
        <v>0.81284952529587762</v>
      </c>
      <c r="H69" s="12">
        <f>SUM($F$2:F69) / (COUNT($G$2:G69) * $P$2 * $P$1 * $P$4)</f>
        <v>1.4781907690895322</v>
      </c>
      <c r="I69" s="10">
        <f t="shared" ref="I69:I126" si="2">I68 + $P$4</f>
        <v>0.54400000000000037</v>
      </c>
      <c r="J69" s="10">
        <f>SUM($F$2:F69) / ($P$1 * $P$2)</f>
        <v>0.80413577838470574</v>
      </c>
      <c r="K69" s="11">
        <f t="shared" si="1"/>
        <v>77.255999999999986</v>
      </c>
      <c r="L69" s="11">
        <f>SUM($K$2:K69)</f>
        <v>16169.241839999995</v>
      </c>
      <c r="M69" s="11">
        <f>I69 * $P$1 * $P$2  * $P$3</f>
        <v>9800.5025236377642</v>
      </c>
    </row>
    <row r="70" spans="1:13" x14ac:dyDescent="0.25">
      <c r="A70" s="1">
        <f>'Second Set Result'!A99</f>
        <v>2</v>
      </c>
      <c r="B70" s="1">
        <f>'Second Set Result'!B99</f>
        <v>1</v>
      </c>
      <c r="C70" s="1">
        <f>'Second Set Result'!C99</f>
        <v>3</v>
      </c>
      <c r="D70" s="10">
        <f>'Second Set Result'!D99</f>
        <v>1.47E-2</v>
      </c>
      <c r="E70" s="11">
        <f>'Second Set Result'!F99</f>
        <v>105.55</v>
      </c>
      <c r="F70" s="12">
        <f>D70 * $P$1 * $P$4</f>
        <v>1.1759999999999999</v>
      </c>
      <c r="G70" s="12">
        <f>F70 / ($P$2 * $P$1 * $P$4)</f>
        <v>0.79659253478996006</v>
      </c>
      <c r="H70" s="12">
        <f>SUM($F$2:F70) / (COUNT($G$2:G70) * $P$2 * $P$1 * $P$4)</f>
        <v>1.4683125338098284</v>
      </c>
      <c r="I70" s="10">
        <f t="shared" si="2"/>
        <v>0.55200000000000038</v>
      </c>
      <c r="J70" s="10">
        <f>SUM($F$2:F70) / ($P$1 * $P$2)</f>
        <v>0.81050851866302531</v>
      </c>
      <c r="K70" s="11">
        <f t="shared" ref="K70:K126" si="3">F70 * E70</f>
        <v>124.12679999999999</v>
      </c>
      <c r="L70" s="11">
        <f>SUM($K$2:K70)</f>
        <v>16293.368639999995</v>
      </c>
      <c r="M70" s="11">
        <f>I70 * $P$1 * $P$2  * $P$3</f>
        <v>9944.6275607500829</v>
      </c>
    </row>
    <row r="71" spans="1:13" x14ac:dyDescent="0.25">
      <c r="A71" s="1">
        <f>'Second Set Result'!A66</f>
        <v>3</v>
      </c>
      <c r="B71" s="1">
        <f>'Second Set Result'!B66</f>
        <v>3</v>
      </c>
      <c r="C71" s="1">
        <f>'Second Set Result'!C66</f>
        <v>1</v>
      </c>
      <c r="D71" s="10">
        <f>'Second Set Result'!D66</f>
        <v>1.47E-2</v>
      </c>
      <c r="E71" s="11">
        <f>'Second Set Result'!F66</f>
        <v>35.51</v>
      </c>
      <c r="F71" s="12">
        <f>D71 * $P$1 * $P$4</f>
        <v>1.1759999999999999</v>
      </c>
      <c r="G71" s="12">
        <f>F71 / ($P$2 * $P$1 * $P$4)</f>
        <v>0.79659253478996006</v>
      </c>
      <c r="H71" s="12">
        <f>SUM($F$2:F71) / (COUNT($G$2:G71) * $P$2 * $P$1 * $P$4)</f>
        <v>1.4587165338238302</v>
      </c>
      <c r="I71" s="10">
        <f t="shared" si="2"/>
        <v>0.56000000000000039</v>
      </c>
      <c r="J71" s="10">
        <f>SUM($F$2:F71) / ($P$1 * $P$2)</f>
        <v>0.816881258941345</v>
      </c>
      <c r="K71" s="11">
        <f t="shared" si="3"/>
        <v>41.759759999999993</v>
      </c>
      <c r="L71" s="11">
        <f>SUM($K$2:K71)</f>
        <v>16335.128399999996</v>
      </c>
      <c r="M71" s="11">
        <f>I71 * $P$1 * $P$2  * $P$3</f>
        <v>10088.752597862403</v>
      </c>
    </row>
    <row r="72" spans="1:13" x14ac:dyDescent="0.25">
      <c r="A72" s="1">
        <f>'Second Set Result'!A53</f>
        <v>3</v>
      </c>
      <c r="B72" s="1">
        <f>'Second Set Result'!B53</f>
        <v>5</v>
      </c>
      <c r="C72" s="1">
        <f>'Second Set Result'!C53</f>
        <v>4</v>
      </c>
      <c r="D72" s="10">
        <f>'Second Set Result'!D53</f>
        <v>1.44E-2</v>
      </c>
      <c r="E72" s="11">
        <f>'Second Set Result'!F53</f>
        <v>106.69</v>
      </c>
      <c r="F72" s="12">
        <f>D72 * $P$1 * $P$4</f>
        <v>1.1520000000000001</v>
      </c>
      <c r="G72" s="12">
        <f>F72 / ($P$2 * $P$1 * $P$4)</f>
        <v>0.78033554428404273</v>
      </c>
      <c r="H72" s="12">
        <f>SUM($F$2:F72) / (COUNT($G$2:G72) * $P$2 * $P$1 * $P$4)</f>
        <v>1.449161871999326</v>
      </c>
      <c r="I72" s="10">
        <f t="shared" si="2"/>
        <v>0.56800000000000039</v>
      </c>
      <c r="J72" s="10">
        <f>SUM($F$2:F72) / ($P$1 * $P$2)</f>
        <v>0.82312394329561722</v>
      </c>
      <c r="K72" s="11">
        <f t="shared" si="3"/>
        <v>122.90688000000002</v>
      </c>
      <c r="L72" s="11">
        <f>SUM($K$2:K72)</f>
        <v>16458.035279999996</v>
      </c>
      <c r="M72" s="11">
        <f>I72 * $P$1 * $P$2  * $P$3</f>
        <v>10232.877634974724</v>
      </c>
    </row>
    <row r="73" spans="1:13" x14ac:dyDescent="0.25">
      <c r="A73" s="1">
        <f>'Second Set Result'!A10</f>
        <v>5</v>
      </c>
      <c r="B73" s="1">
        <f>'Second Set Result'!B10</f>
        <v>4</v>
      </c>
      <c r="C73" s="1">
        <f>'Second Set Result'!C10</f>
        <v>2</v>
      </c>
      <c r="D73" s="10">
        <f>'Second Set Result'!D10</f>
        <v>1.38E-2</v>
      </c>
      <c r="E73" s="11">
        <f>'Second Set Result'!F10</f>
        <v>69.180000000000007</v>
      </c>
      <c r="F73" s="12">
        <f>D73 * $P$1 * $P$4</f>
        <v>1.1040000000000001</v>
      </c>
      <c r="G73" s="12">
        <f>F73 / ($P$2 * $P$1 * $P$4)</f>
        <v>0.7478215632722075</v>
      </c>
      <c r="H73" s="12">
        <f>SUM($F$2:F73) / (COUNT($G$2:G73) * $P$2 * $P$1 * $P$4)</f>
        <v>1.4394210343781162</v>
      </c>
      <c r="I73" s="10">
        <f t="shared" si="2"/>
        <v>0.5760000000000004</v>
      </c>
      <c r="J73" s="10">
        <f>SUM($F$2:F73) / ($P$1 * $P$2)</f>
        <v>0.82910651580179495</v>
      </c>
      <c r="K73" s="11">
        <f t="shared" si="3"/>
        <v>76.374720000000011</v>
      </c>
      <c r="L73" s="11">
        <f>SUM($K$2:K73)</f>
        <v>16534.409999999996</v>
      </c>
      <c r="M73" s="11">
        <f>I73 * $P$1 * $P$2  * $P$3</f>
        <v>10377.002672087043</v>
      </c>
    </row>
    <row r="74" spans="1:13" x14ac:dyDescent="0.25">
      <c r="A74" s="1">
        <f>'Second Set Result'!A28</f>
        <v>4</v>
      </c>
      <c r="B74" s="1">
        <f>'Second Set Result'!B28</f>
        <v>5</v>
      </c>
      <c r="C74" s="1">
        <f>'Second Set Result'!C28</f>
        <v>4</v>
      </c>
      <c r="D74" s="10">
        <f>'Second Set Result'!D28</f>
        <v>1.3500000000000002E-2</v>
      </c>
      <c r="E74" s="11">
        <f>'Second Set Result'!F28</f>
        <v>118.78</v>
      </c>
      <c r="F74" s="12">
        <f>D74 * $P$1 * $P$4</f>
        <v>1.0800000000000003</v>
      </c>
      <c r="G74" s="12">
        <f>F74 / ($P$2 * $P$1 * $P$4)</f>
        <v>0.73156457276629017</v>
      </c>
      <c r="H74" s="12">
        <f>SUM($F$2:F74) / (COUNT($G$2:G74) * $P$2 * $P$1 * $P$4)</f>
        <v>1.4297243705204201</v>
      </c>
      <c r="I74" s="10">
        <f t="shared" si="2"/>
        <v>0.58400000000000041</v>
      </c>
      <c r="J74" s="10">
        <f>SUM($F$2:F74) / ($P$1 * $P$2)</f>
        <v>0.83495903238392533</v>
      </c>
      <c r="K74" s="11">
        <f t="shared" si="3"/>
        <v>128.28240000000002</v>
      </c>
      <c r="L74" s="11">
        <f>SUM($K$2:K74)</f>
        <v>16662.692399999996</v>
      </c>
      <c r="M74" s="11">
        <f>I74 * $P$1 * $P$2  * $P$3</f>
        <v>10521.127709199363</v>
      </c>
    </row>
    <row r="75" spans="1:13" x14ac:dyDescent="0.25">
      <c r="A75" s="1">
        <f>'Second Set Result'!A65</f>
        <v>3</v>
      </c>
      <c r="B75" s="1">
        <f>'Second Set Result'!B65</f>
        <v>3</v>
      </c>
      <c r="C75" s="1">
        <f>'Second Set Result'!C65</f>
        <v>2</v>
      </c>
      <c r="D75" s="10">
        <f>'Second Set Result'!D65</f>
        <v>1.32E-2</v>
      </c>
      <c r="E75" s="11">
        <f>'Second Set Result'!F65</f>
        <v>58.98</v>
      </c>
      <c r="F75" s="12">
        <f>D75 * $P$1 * $P$4</f>
        <v>1.056</v>
      </c>
      <c r="G75" s="12">
        <f>F75 / ($P$2 * $P$1 * $P$4)</f>
        <v>0.71530758226037239</v>
      </c>
      <c r="H75" s="12">
        <f>SUM($F$2:F75) / (COUNT($G$2:G75) * $P$2 * $P$1 * $P$4)</f>
        <v>1.420070089597987</v>
      </c>
      <c r="I75" s="10">
        <f t="shared" si="2"/>
        <v>0.59200000000000041</v>
      </c>
      <c r="J75" s="10">
        <f>SUM($F$2:F75) / ($P$1 * $P$2)</f>
        <v>0.84068149304200834</v>
      </c>
      <c r="K75" s="11">
        <f t="shared" si="3"/>
        <v>62.282879999999999</v>
      </c>
      <c r="L75" s="11">
        <f>SUM($K$2:K75)</f>
        <v>16724.975279999995</v>
      </c>
      <c r="M75" s="11">
        <f>I75 * $P$1 * $P$2  * $P$3</f>
        <v>10665.252746311686</v>
      </c>
    </row>
    <row r="76" spans="1:13" x14ac:dyDescent="0.25">
      <c r="A76" s="1">
        <f>'Second Set Result'!A82</f>
        <v>2</v>
      </c>
      <c r="B76" s="1">
        <f>'Second Set Result'!B82</f>
        <v>4</v>
      </c>
      <c r="C76" s="1">
        <f>'Second Set Result'!C82</f>
        <v>5</v>
      </c>
      <c r="D76" s="10">
        <f>'Second Set Result'!D82</f>
        <v>1.3100000000000001E-2</v>
      </c>
      <c r="E76" s="11">
        <f>'Second Set Result'!F82</f>
        <v>288.25</v>
      </c>
      <c r="F76" s="12">
        <f>D76 * $P$1 * $P$4</f>
        <v>1.048</v>
      </c>
      <c r="G76" s="12">
        <f>F76 / ($P$2 * $P$1 * $P$4)</f>
        <v>0.7098885854250665</v>
      </c>
      <c r="H76" s="12">
        <f>SUM($F$2:F76) / (COUNT($G$2:G76) * $P$2 * $P$1 * $P$4)</f>
        <v>1.4106010028756812</v>
      </c>
      <c r="I76" s="10">
        <f t="shared" si="2"/>
        <v>0.60000000000000042</v>
      </c>
      <c r="J76" s="10">
        <f>SUM($F$2:F76) / ($P$1 * $P$2)</f>
        <v>0.84636060172540895</v>
      </c>
      <c r="K76" s="11">
        <f t="shared" si="3"/>
        <v>302.08600000000001</v>
      </c>
      <c r="L76" s="11">
        <f>SUM($K$2:K76)</f>
        <v>17027.061279999994</v>
      </c>
      <c r="M76" s="11">
        <f>I76 * $P$1 * $P$2  * $P$3</f>
        <v>10809.377783424005</v>
      </c>
    </row>
    <row r="77" spans="1:13" x14ac:dyDescent="0.25">
      <c r="A77" s="1">
        <f>'Second Set Result'!A101</f>
        <v>2</v>
      </c>
      <c r="B77" s="1">
        <f>'Second Set Result'!B101</f>
        <v>1</v>
      </c>
      <c r="C77" s="1">
        <f>'Second Set Result'!C101</f>
        <v>1</v>
      </c>
      <c r="D77" s="10">
        <f>'Second Set Result'!D101</f>
        <v>1.2500000000000001E-2</v>
      </c>
      <c r="E77" s="11">
        <f>'Second Set Result'!F101</f>
        <v>88.21</v>
      </c>
      <c r="F77" s="12">
        <f>D77 * $P$1 * $P$4</f>
        <v>1</v>
      </c>
      <c r="G77" s="12">
        <f>F77 / ($P$2 * $P$1 * $P$4)</f>
        <v>0.67737460441323138</v>
      </c>
      <c r="H77" s="12">
        <f>SUM($F$2:F77) / (COUNT($G$2:G77) * $P$2 * $P$1 * $P$4)</f>
        <v>1.4009532871064385</v>
      </c>
      <c r="I77" s="10">
        <f t="shared" si="2"/>
        <v>0.60800000000000043</v>
      </c>
      <c r="J77" s="10">
        <f>SUM($F$2:F77) / ($P$1 * $P$2)</f>
        <v>0.85177959856071483</v>
      </c>
      <c r="K77" s="11">
        <f t="shared" si="3"/>
        <v>88.21</v>
      </c>
      <c r="L77" s="11">
        <f>SUM($K$2:K77)</f>
        <v>17115.271279999994</v>
      </c>
      <c r="M77" s="11">
        <f>I77 * $P$1 * $P$2  * $P$3</f>
        <v>10953.502820536325</v>
      </c>
    </row>
    <row r="78" spans="1:13" x14ac:dyDescent="0.25">
      <c r="A78" s="1">
        <f>'Second Set Result'!A78</f>
        <v>2</v>
      </c>
      <c r="B78" s="1">
        <f>'Second Set Result'!B78</f>
        <v>5</v>
      </c>
      <c r="C78" s="1">
        <f>'Second Set Result'!C78</f>
        <v>4</v>
      </c>
      <c r="D78" s="10">
        <f>'Second Set Result'!D78</f>
        <v>1.21E-2</v>
      </c>
      <c r="E78" s="11">
        <f>'Second Set Result'!F78</f>
        <v>91.23</v>
      </c>
      <c r="F78" s="12">
        <f>D78 * $P$1 * $P$4</f>
        <v>0.96799999999999997</v>
      </c>
      <c r="G78" s="12">
        <f>F78 / ($P$2 * $P$1 * $P$4)</f>
        <v>0.65569861707200794</v>
      </c>
      <c r="H78" s="12">
        <f>SUM($F$2:F78) / (COUNT($G$2:G78) * $P$2 * $P$1 * $P$4)</f>
        <v>1.3912746550280692</v>
      </c>
      <c r="I78" s="10">
        <f t="shared" si="2"/>
        <v>0.61600000000000044</v>
      </c>
      <c r="J78" s="10">
        <f>SUM($F$2:F78) / ($P$1 * $P$2)</f>
        <v>0.85702518749729084</v>
      </c>
      <c r="K78" s="11">
        <f t="shared" si="3"/>
        <v>88.310640000000006</v>
      </c>
      <c r="L78" s="11">
        <f>SUM($K$2:K78)</f>
        <v>17203.581919999993</v>
      </c>
      <c r="M78" s="11">
        <f>I78 * $P$1 * $P$2  * $P$3</f>
        <v>11097.627857648644</v>
      </c>
    </row>
    <row r="79" spans="1:13" x14ac:dyDescent="0.25">
      <c r="A79" s="1">
        <f>'Second Set Result'!A87</f>
        <v>2</v>
      </c>
      <c r="B79" s="1">
        <f>'Second Set Result'!B87</f>
        <v>3</v>
      </c>
      <c r="C79" s="1">
        <f>'Second Set Result'!C87</f>
        <v>5</v>
      </c>
      <c r="D79" s="10">
        <f>'Second Set Result'!D87</f>
        <v>1.21E-2</v>
      </c>
      <c r="E79" s="11">
        <f>'Second Set Result'!F87</f>
        <v>170.75</v>
      </c>
      <c r="F79" s="12">
        <f>D79 * $P$1 * $P$4</f>
        <v>0.96799999999999997</v>
      </c>
      <c r="G79" s="12">
        <f>F79 / ($P$2 * $P$1 * $P$4)</f>
        <v>0.65569861707200794</v>
      </c>
      <c r="H79" s="12">
        <f>SUM($F$2:F79) / (COUNT($G$2:G79) * $P$2 * $P$1 * $P$4)</f>
        <v>1.3818441930029914</v>
      </c>
      <c r="I79" s="10">
        <f t="shared" si="2"/>
        <v>0.62400000000000044</v>
      </c>
      <c r="J79" s="10">
        <f>SUM($F$2:F79) / ($P$1 * $P$2)</f>
        <v>0.86227077643386685</v>
      </c>
      <c r="K79" s="11">
        <f t="shared" si="3"/>
        <v>165.286</v>
      </c>
      <c r="L79" s="11">
        <f>SUM($K$2:K79)</f>
        <v>17368.867919999993</v>
      </c>
      <c r="M79" s="11">
        <f>I79 * $P$1 * $P$2  * $P$3</f>
        <v>11241.752894760966</v>
      </c>
    </row>
    <row r="80" spans="1:13" x14ac:dyDescent="0.25">
      <c r="A80" s="1">
        <f>'Second Set Result'!A107</f>
        <v>1</v>
      </c>
      <c r="B80" s="1">
        <f>'Second Set Result'!B107</f>
        <v>4</v>
      </c>
      <c r="C80" s="1">
        <f>'Second Set Result'!C107</f>
        <v>5</v>
      </c>
      <c r="D80" s="10">
        <f>'Second Set Result'!D107</f>
        <v>1.21E-2</v>
      </c>
      <c r="E80" s="11">
        <f>'Second Set Result'!F107</f>
        <v>219.53</v>
      </c>
      <c r="F80" s="12">
        <f>D80 * $P$1 * $P$4</f>
        <v>0.96799999999999997</v>
      </c>
      <c r="G80" s="12">
        <f>F80 / ($P$2 * $P$1 * $P$4)</f>
        <v>0.65569861707200794</v>
      </c>
      <c r="H80" s="12">
        <f>SUM($F$2:F80) / (COUNT($G$2:G80) * $P$2 * $P$1 * $P$4)</f>
        <v>1.3726524768519663</v>
      </c>
      <c r="I80" s="10">
        <f t="shared" si="2"/>
        <v>0.63200000000000045</v>
      </c>
      <c r="J80" s="10">
        <f>SUM($F$2:F80) / ($P$1 * $P$2)</f>
        <v>0.86751636537044285</v>
      </c>
      <c r="K80" s="11">
        <f t="shared" si="3"/>
        <v>212.50504000000001</v>
      </c>
      <c r="L80" s="11">
        <f>SUM($K$2:K80)</f>
        <v>17581.372959999993</v>
      </c>
      <c r="M80" s="11">
        <f>I80 * $P$1 * $P$2  * $P$3</f>
        <v>11385.877931873285</v>
      </c>
    </row>
    <row r="81" spans="1:13" x14ac:dyDescent="0.25">
      <c r="A81" s="1">
        <f>'Second Set Result'!A88</f>
        <v>2</v>
      </c>
      <c r="B81" s="1">
        <f>'Second Set Result'!B88</f>
        <v>3</v>
      </c>
      <c r="C81" s="1">
        <f>'Second Set Result'!C88</f>
        <v>4</v>
      </c>
      <c r="D81" s="10">
        <f>'Second Set Result'!D88</f>
        <v>1.1899999999999999E-2</v>
      </c>
      <c r="E81" s="11">
        <f>'Second Set Result'!F88</f>
        <v>72.53</v>
      </c>
      <c r="F81" s="12">
        <f>D81 * $P$1 * $P$4</f>
        <v>0.95199999999999996</v>
      </c>
      <c r="G81" s="12">
        <f>F81 / ($P$2 * $P$1 * $P$4)</f>
        <v>0.64486062340139627</v>
      </c>
      <c r="H81" s="12">
        <f>SUM($F$2:F81) / (COUNT($G$2:G81) * $P$2 * $P$1 * $P$4)</f>
        <v>1.3635550786838342</v>
      </c>
      <c r="I81" s="10">
        <f t="shared" si="2"/>
        <v>0.64000000000000046</v>
      </c>
      <c r="J81" s="10">
        <f>SUM($F$2:F81) / ($P$1 * $P$2)</f>
        <v>0.87267525035765392</v>
      </c>
      <c r="K81" s="11">
        <f t="shared" si="3"/>
        <v>69.048559999999995</v>
      </c>
      <c r="L81" s="11">
        <f>SUM($K$2:K81)</f>
        <v>17650.421519999993</v>
      </c>
      <c r="M81" s="11">
        <f>I81 * $P$1 * $P$2  * $P$3</f>
        <v>11530.002968985606</v>
      </c>
    </row>
    <row r="82" spans="1:13" x14ac:dyDescent="0.25">
      <c r="A82" s="1">
        <f>'Second Set Result'!A59</f>
        <v>3</v>
      </c>
      <c r="B82" s="1">
        <f>'Second Set Result'!B59</f>
        <v>4</v>
      </c>
      <c r="C82" s="1">
        <f>'Second Set Result'!C59</f>
        <v>3</v>
      </c>
      <c r="D82" s="10">
        <f>'Second Set Result'!D59</f>
        <v>1.15E-2</v>
      </c>
      <c r="E82" s="11">
        <f>'Second Set Result'!F59</f>
        <v>73.989999999999995</v>
      </c>
      <c r="F82" s="12">
        <f>D82 * $P$1 * $P$4</f>
        <v>0.92</v>
      </c>
      <c r="G82" s="12">
        <f>F82 / ($P$2 * $P$1 * $P$4)</f>
        <v>0.62318463606017294</v>
      </c>
      <c r="H82" s="12">
        <f>SUM($F$2:F82) / (COUNT($G$2:G82) * $P$2 * $P$1 * $P$4)</f>
        <v>1.3544147028489741</v>
      </c>
      <c r="I82" s="10">
        <f t="shared" si="2"/>
        <v>0.64800000000000046</v>
      </c>
      <c r="J82" s="10">
        <f>SUM($F$2:F82) / ($P$1 * $P$2)</f>
        <v>0.87766072744613532</v>
      </c>
      <c r="K82" s="11">
        <f t="shared" si="3"/>
        <v>68.070799999999991</v>
      </c>
      <c r="L82" s="11">
        <f>SUM($K$2:K82)</f>
        <v>17718.492319999994</v>
      </c>
      <c r="M82" s="11">
        <f>I82 * $P$1 * $P$2  * $P$3</f>
        <v>11674.128006097924</v>
      </c>
    </row>
    <row r="83" spans="1:13" x14ac:dyDescent="0.25">
      <c r="A83" s="1">
        <f>'Second Set Result'!A95</f>
        <v>2</v>
      </c>
      <c r="B83" s="1">
        <f>'Second Set Result'!B95</f>
        <v>2</v>
      </c>
      <c r="C83" s="1">
        <f>'Second Set Result'!C95</f>
        <v>2</v>
      </c>
      <c r="D83" s="10">
        <f>'Second Set Result'!D95</f>
        <v>1.15E-2</v>
      </c>
      <c r="E83" s="11">
        <f>'Second Set Result'!F95</f>
        <v>69.069999999999993</v>
      </c>
      <c r="F83" s="12">
        <f>D83 * $P$1 * $P$4</f>
        <v>0.92</v>
      </c>
      <c r="G83" s="12">
        <f>F83 / ($P$2 * $P$1 * $P$4)</f>
        <v>0.62318463606017294</v>
      </c>
      <c r="H83" s="12">
        <f>SUM($F$2:F83) / (COUNT($G$2:G83) * $P$2 * $P$1 * $P$4)</f>
        <v>1.3454972630100859</v>
      </c>
      <c r="I83" s="10">
        <f t="shared" si="2"/>
        <v>0.65600000000000047</v>
      </c>
      <c r="J83" s="10">
        <f>SUM($F$2:F83) / ($P$1 * $P$2)</f>
        <v>0.88264620453461662</v>
      </c>
      <c r="K83" s="11">
        <f t="shared" si="3"/>
        <v>63.544399999999996</v>
      </c>
      <c r="L83" s="11">
        <f>SUM($K$2:K83)</f>
        <v>17782.036719999993</v>
      </c>
      <c r="M83" s="11">
        <f>I83 * $P$1 * $P$2  * $P$3</f>
        <v>11818.253043210245</v>
      </c>
    </row>
    <row r="84" spans="1:13" x14ac:dyDescent="0.25">
      <c r="A84" s="1">
        <f>'Second Set Result'!A100</f>
        <v>2</v>
      </c>
      <c r="B84" s="1">
        <f>'Second Set Result'!B100</f>
        <v>1</v>
      </c>
      <c r="C84" s="1">
        <f>'Second Set Result'!C100</f>
        <v>2</v>
      </c>
      <c r="D84" s="10">
        <f>'Second Set Result'!D100</f>
        <v>1.04E-2</v>
      </c>
      <c r="E84" s="11">
        <f>'Second Set Result'!F100</f>
        <v>78.37</v>
      </c>
      <c r="F84" s="12">
        <f>D84 * $P$1 * $P$4</f>
        <v>0.83200000000000007</v>
      </c>
      <c r="G84" s="12">
        <f>F84 / ($P$2 * $P$1 * $P$4)</f>
        <v>0.5635756708718086</v>
      </c>
      <c r="H84" s="12">
        <f>SUM($F$2:F84) / (COUNT($G$2:G84) * $P$2 * $P$1 * $P$4)</f>
        <v>1.3360765209361309</v>
      </c>
      <c r="I84" s="10">
        <f t="shared" si="2"/>
        <v>0.66400000000000048</v>
      </c>
      <c r="J84" s="10">
        <f>SUM($F$2:F84) / ($P$1 * $P$2)</f>
        <v>0.88715480990159101</v>
      </c>
      <c r="K84" s="11">
        <f t="shared" si="3"/>
        <v>65.203840000000014</v>
      </c>
      <c r="L84" s="11">
        <f>SUM($K$2:K84)</f>
        <v>17847.240559999991</v>
      </c>
      <c r="M84" s="11">
        <f>I84 * $P$1 * $P$2  * $P$3</f>
        <v>11962.378080322564</v>
      </c>
    </row>
    <row r="85" spans="1:13" x14ac:dyDescent="0.25">
      <c r="A85" s="1">
        <f>'Second Set Result'!A112</f>
        <v>1</v>
      </c>
      <c r="B85" s="1">
        <f>'Second Set Result'!B112</f>
        <v>3</v>
      </c>
      <c r="C85" s="1">
        <f>'Second Set Result'!C112</f>
        <v>5</v>
      </c>
      <c r="D85" s="10">
        <f>'Second Set Result'!D112</f>
        <v>1.03E-2</v>
      </c>
      <c r="E85" s="11">
        <f>'Second Set Result'!F112</f>
        <v>271.36</v>
      </c>
      <c r="F85" s="12">
        <f>D85 * $P$1 * $P$4</f>
        <v>0.82400000000000007</v>
      </c>
      <c r="G85" s="12">
        <f>F85 / ($P$2 * $P$1 * $P$4)</f>
        <v>0.55815667403650271</v>
      </c>
      <c r="H85" s="12">
        <f>SUM($F$2:F85) / (COUNT($G$2:G85) * $P$2 * $P$1 * $P$4)</f>
        <v>1.3268155703778022</v>
      </c>
      <c r="I85" s="10">
        <f t="shared" si="2"/>
        <v>0.67200000000000049</v>
      </c>
      <c r="J85" s="10">
        <f>SUM($F$2:F85) / ($P$1 * $P$2)</f>
        <v>0.8916200632938831</v>
      </c>
      <c r="K85" s="11">
        <f t="shared" si="3"/>
        <v>223.60064000000003</v>
      </c>
      <c r="L85" s="11">
        <f>SUM($K$2:K85)</f>
        <v>18070.841199999992</v>
      </c>
      <c r="M85" s="11">
        <f>I85 * $P$1 * $P$2  * $P$3</f>
        <v>12106.503117434884</v>
      </c>
    </row>
    <row r="86" spans="1:13" x14ac:dyDescent="0.25">
      <c r="A86" s="1">
        <f>'Second Set Result'!A30</f>
        <v>4</v>
      </c>
      <c r="B86" s="1">
        <f>'Second Set Result'!B30</f>
        <v>5</v>
      </c>
      <c r="C86" s="1">
        <f>'Second Set Result'!C30</f>
        <v>2</v>
      </c>
      <c r="D86" s="10">
        <f>'Second Set Result'!D30</f>
        <v>1.0200000000000001E-2</v>
      </c>
      <c r="E86" s="11">
        <f>'Second Set Result'!F30</f>
        <v>66.64</v>
      </c>
      <c r="F86" s="12">
        <f>D86 * $P$1 * $P$4</f>
        <v>0.81600000000000017</v>
      </c>
      <c r="G86" s="12">
        <f>F86 / ($P$2 * $P$1 * $P$4)</f>
        <v>0.55273767720119693</v>
      </c>
      <c r="H86" s="12">
        <f>SUM($F$2:F86) / (COUNT($G$2:G86) * $P$2 * $P$1 * $P$4)</f>
        <v>1.3177087716345479</v>
      </c>
      <c r="I86" s="10">
        <f t="shared" si="2"/>
        <v>0.68000000000000049</v>
      </c>
      <c r="J86" s="10">
        <f>SUM($F$2:F86) / ($P$1 * $P$2)</f>
        <v>0.89604196471149267</v>
      </c>
      <c r="K86" s="11">
        <f t="shared" si="3"/>
        <v>54.378240000000012</v>
      </c>
      <c r="L86" s="11">
        <f>SUM($K$2:K86)</f>
        <v>18125.219439999993</v>
      </c>
      <c r="M86" s="11">
        <f>I86 * $P$1 * $P$2  * $P$3</f>
        <v>12250.628154547205</v>
      </c>
    </row>
    <row r="87" spans="1:13" x14ac:dyDescent="0.25">
      <c r="A87" s="1">
        <f>'Second Set Result'!A90</f>
        <v>2</v>
      </c>
      <c r="B87" s="1">
        <f>'Second Set Result'!B90</f>
        <v>3</v>
      </c>
      <c r="C87" s="1">
        <f>'Second Set Result'!C90</f>
        <v>2</v>
      </c>
      <c r="D87" s="10">
        <f>'Second Set Result'!D90</f>
        <v>1.01E-2</v>
      </c>
      <c r="E87" s="11">
        <f>'Second Set Result'!F90</f>
        <v>72.78</v>
      </c>
      <c r="F87" s="12">
        <f>D87 * $P$1 * $P$4</f>
        <v>0.80800000000000005</v>
      </c>
      <c r="G87" s="12">
        <f>F87 / ($P$2 * $P$1 * $P$4)</f>
        <v>0.54731868036589104</v>
      </c>
      <c r="H87" s="12">
        <f>SUM($F$2:F87) / (COUNT($G$2:G87) * $P$2 * $P$1 * $P$4)</f>
        <v>1.3087507473174707</v>
      </c>
      <c r="I87" s="10">
        <f t="shared" si="2"/>
        <v>0.6880000000000005</v>
      </c>
      <c r="J87" s="10">
        <f>SUM($F$2:F87) / ($P$1 * $P$2)</f>
        <v>0.90042051415441982</v>
      </c>
      <c r="K87" s="11">
        <f t="shared" si="3"/>
        <v>58.806240000000003</v>
      </c>
      <c r="L87" s="11">
        <f>SUM($K$2:K87)</f>
        <v>18184.025679999995</v>
      </c>
      <c r="M87" s="11">
        <f>I87 * $P$1 * $P$2  * $P$3</f>
        <v>12394.753191659525</v>
      </c>
    </row>
    <row r="88" spans="1:13" x14ac:dyDescent="0.25">
      <c r="A88" s="1">
        <f>'Second Set Result'!A114</f>
        <v>1</v>
      </c>
      <c r="B88" s="1">
        <f>'Second Set Result'!B114</f>
        <v>3</v>
      </c>
      <c r="C88" s="1">
        <f>'Second Set Result'!C114</f>
        <v>3</v>
      </c>
      <c r="D88" s="10">
        <f>'Second Set Result'!D114</f>
        <v>0.01</v>
      </c>
      <c r="E88" s="11">
        <f>'Second Set Result'!F114</f>
        <v>49.67</v>
      </c>
      <c r="F88" s="12">
        <f>D88 * $P$1 * $P$4</f>
        <v>0.8</v>
      </c>
      <c r="G88" s="12">
        <f>F88 / ($P$2 * $P$1 * $P$4)</f>
        <v>0.54189968353058515</v>
      </c>
      <c r="H88" s="12">
        <f>SUM($F$2:F88) / (COUNT($G$2:G88) * $P$2 * $P$1 * $P$4)</f>
        <v>1.2999363672739432</v>
      </c>
      <c r="I88" s="10">
        <f t="shared" si="2"/>
        <v>0.69600000000000051</v>
      </c>
      <c r="J88" s="10">
        <f>SUM($F$2:F88) / ($P$1 * $P$2)</f>
        <v>0.90475571162266455</v>
      </c>
      <c r="K88" s="11">
        <f t="shared" si="3"/>
        <v>39.736000000000004</v>
      </c>
      <c r="L88" s="11">
        <f>SUM($K$2:K88)</f>
        <v>18223.761679999996</v>
      </c>
      <c r="M88" s="11">
        <f>I88 * $P$1 * $P$2  * $P$3</f>
        <v>12538.878228771848</v>
      </c>
    </row>
    <row r="89" spans="1:13" x14ac:dyDescent="0.25">
      <c r="A89" s="1">
        <f>'Second Set Result'!A93</f>
        <v>2</v>
      </c>
      <c r="B89" s="1">
        <f>'Second Set Result'!B93</f>
        <v>2</v>
      </c>
      <c r="C89" s="1">
        <f>'Second Set Result'!C93</f>
        <v>4</v>
      </c>
      <c r="D89" s="10">
        <f>'Second Set Result'!D93</f>
        <v>9.8999999999999991E-3</v>
      </c>
      <c r="E89" s="11">
        <f>'Second Set Result'!F93</f>
        <v>64.88</v>
      </c>
      <c r="F89" s="12">
        <f>D89 * $P$1 * $P$4</f>
        <v>0.79199999999999993</v>
      </c>
      <c r="G89" s="12">
        <f>F89 / ($P$2 * $P$1 * $P$4)</f>
        <v>0.53648068669527926</v>
      </c>
      <c r="H89" s="12">
        <f>SUM($F$2:F89) / (COUNT($G$2:G89) * $P$2 * $P$1 * $P$4)</f>
        <v>1.2912607345400946</v>
      </c>
      <c r="I89" s="10">
        <f t="shared" si="2"/>
        <v>0.70400000000000051</v>
      </c>
      <c r="J89" s="10">
        <f>SUM($F$2:F89) / ($P$1 * $P$2)</f>
        <v>0.90904755711622676</v>
      </c>
      <c r="K89" s="11">
        <f t="shared" si="3"/>
        <v>51.384959999999992</v>
      </c>
      <c r="L89" s="11">
        <f>SUM($K$2:K89)</f>
        <v>18275.146639999995</v>
      </c>
      <c r="M89" s="11">
        <f>I89 * $P$1 * $P$2  * $P$3</f>
        <v>12683.003265884165</v>
      </c>
    </row>
    <row r="90" spans="1:13" x14ac:dyDescent="0.25">
      <c r="A90" s="1">
        <f>'Second Set Result'!A119</f>
        <v>1</v>
      </c>
      <c r="B90" s="1">
        <f>'Second Set Result'!B119</f>
        <v>2</v>
      </c>
      <c r="C90" s="1">
        <f>'Second Set Result'!C119</f>
        <v>3</v>
      </c>
      <c r="D90" s="10">
        <f>'Second Set Result'!D119</f>
        <v>9.7999999999999997E-3</v>
      </c>
      <c r="E90" s="11">
        <f>'Second Set Result'!F119</f>
        <v>63.51</v>
      </c>
      <c r="F90" s="12">
        <f>D90 * $P$1 * $P$4</f>
        <v>0.78400000000000003</v>
      </c>
      <c r="G90" s="12">
        <f>F90 / ($P$2 * $P$1 * $P$4)</f>
        <v>0.53106168985997348</v>
      </c>
      <c r="H90" s="12">
        <f>SUM($F$2:F90) / (COUNT($G$2:G90) * $P$2 * $P$1 * $P$4)</f>
        <v>1.2827191722403182</v>
      </c>
      <c r="I90" s="10">
        <f t="shared" si="2"/>
        <v>0.71200000000000052</v>
      </c>
      <c r="J90" s="10">
        <f>SUM($F$2:F90) / ($P$1 * $P$2)</f>
        <v>0.91329605063510655</v>
      </c>
      <c r="K90" s="11">
        <f t="shared" si="3"/>
        <v>49.791840000000001</v>
      </c>
      <c r="L90" s="11">
        <f>SUM($K$2:K90)</f>
        <v>18324.938479999997</v>
      </c>
      <c r="M90" s="11">
        <f>I90 * $P$1 * $P$2  * $P$3</f>
        <v>12827.128302996487</v>
      </c>
    </row>
    <row r="91" spans="1:13" x14ac:dyDescent="0.25">
      <c r="A91" s="1">
        <f>'Second Set Result'!A71</f>
        <v>3</v>
      </c>
      <c r="B91" s="1">
        <f>'Second Set Result'!B71</f>
        <v>2</v>
      </c>
      <c r="C91" s="1">
        <f>'Second Set Result'!C71</f>
        <v>1</v>
      </c>
      <c r="D91" s="10">
        <f>'Second Set Result'!D71</f>
        <v>9.7999999999999997E-3</v>
      </c>
      <c r="E91" s="11">
        <f>'Second Set Result'!F71</f>
        <v>42.37</v>
      </c>
      <c r="F91" s="12">
        <f>D91 * $P$1 * $P$4</f>
        <v>0.78400000000000003</v>
      </c>
      <c r="G91" s="12">
        <f>F91 / ($P$2 * $P$1 * $P$4)</f>
        <v>0.53106168985997348</v>
      </c>
      <c r="H91" s="12">
        <f>SUM($F$2:F91) / (COUNT($G$2:G91) * $P$2 * $P$1 * $P$4)</f>
        <v>1.2743674224360919</v>
      </c>
      <c r="I91" s="10">
        <f t="shared" si="2"/>
        <v>0.72000000000000053</v>
      </c>
      <c r="J91" s="10">
        <f>SUM($F$2:F91) / ($P$1 * $P$2)</f>
        <v>0.91754454415398623</v>
      </c>
      <c r="K91" s="11">
        <f t="shared" si="3"/>
        <v>33.21808</v>
      </c>
      <c r="L91" s="11">
        <f>SUM($K$2:K91)</f>
        <v>18358.156559999996</v>
      </c>
      <c r="M91" s="11">
        <f>I91 * $P$1 * $P$2  * $P$3</f>
        <v>12971.253340108804</v>
      </c>
    </row>
    <row r="92" spans="1:13" x14ac:dyDescent="0.25">
      <c r="A92" s="1">
        <f>'Second Set Result'!A3</f>
        <v>5</v>
      </c>
      <c r="B92" s="1">
        <f>'Second Set Result'!B3</f>
        <v>5</v>
      </c>
      <c r="C92" s="1">
        <f>'Second Set Result'!C3</f>
        <v>4</v>
      </c>
      <c r="D92" s="10">
        <f>'Second Set Result'!D3</f>
        <v>9.7000000000000003E-3</v>
      </c>
      <c r="E92" s="11">
        <f>'Second Set Result'!F3</f>
        <v>113.4</v>
      </c>
      <c r="F92" s="12">
        <f>D92 * $P$1 * $P$4</f>
        <v>0.77600000000000002</v>
      </c>
      <c r="G92" s="12">
        <f>F92 / ($P$2 * $P$1 * $P$4)</f>
        <v>0.5256426930246676</v>
      </c>
      <c r="H92" s="12">
        <f>SUM($F$2:F92) / (COUNT($G$2:G92) * $P$2 * $P$1 * $P$4)</f>
        <v>1.2661396781568455</v>
      </c>
      <c r="I92" s="10">
        <f t="shared" si="2"/>
        <v>0.72800000000000054</v>
      </c>
      <c r="J92" s="10">
        <f>SUM($F$2:F92) / ($P$1 * $P$2)</f>
        <v>0.92174968569818372</v>
      </c>
      <c r="K92" s="11">
        <f t="shared" si="3"/>
        <v>87.998400000000004</v>
      </c>
      <c r="L92" s="11">
        <f>SUM($K$2:K92)</f>
        <v>18446.154959999996</v>
      </c>
      <c r="M92" s="11">
        <f>I92 * $P$1 * $P$2  * $P$3</f>
        <v>13115.378377221126</v>
      </c>
    </row>
    <row r="93" spans="1:13" x14ac:dyDescent="0.25">
      <c r="A93" s="1">
        <f>'Second Set Result'!A60</f>
        <v>3</v>
      </c>
      <c r="B93" s="1">
        <f>'Second Set Result'!B60</f>
        <v>4</v>
      </c>
      <c r="C93" s="1">
        <f>'Second Set Result'!C60</f>
        <v>2</v>
      </c>
      <c r="D93" s="10">
        <f>'Second Set Result'!D60</f>
        <v>9.7000000000000003E-3</v>
      </c>
      <c r="E93" s="11">
        <f>'Second Set Result'!F60</f>
        <v>80.489999999999995</v>
      </c>
      <c r="F93" s="12">
        <f>D93 * $P$1 * $P$4</f>
        <v>0.77600000000000002</v>
      </c>
      <c r="G93" s="12">
        <f>F93 / ($P$2 * $P$1 * $P$4)</f>
        <v>0.5256426930246676</v>
      </c>
      <c r="H93" s="12">
        <f>SUM($F$2:F93) / (COUNT($G$2:G93) * $P$2 * $P$1 * $P$4)</f>
        <v>1.25809079788367</v>
      </c>
      <c r="I93" s="10">
        <f t="shared" si="2"/>
        <v>0.73600000000000054</v>
      </c>
      <c r="J93" s="10">
        <f>SUM($F$2:F93) / ($P$1 * $P$2)</f>
        <v>0.9259548272423811</v>
      </c>
      <c r="K93" s="11">
        <f t="shared" si="3"/>
        <v>62.460239999999999</v>
      </c>
      <c r="L93" s="11">
        <f>SUM($K$2:K93)</f>
        <v>18508.615199999997</v>
      </c>
      <c r="M93" s="11">
        <f>I93 * $P$1 * $P$2  * $P$3</f>
        <v>13259.503414333447</v>
      </c>
    </row>
    <row r="94" spans="1:13" x14ac:dyDescent="0.25">
      <c r="A94" s="1">
        <f>'Second Set Result'!A4</f>
        <v>5</v>
      </c>
      <c r="B94" s="1">
        <f>'Second Set Result'!B4</f>
        <v>5</v>
      </c>
      <c r="C94" s="1">
        <f>'Second Set Result'!C4</f>
        <v>3</v>
      </c>
      <c r="D94" s="10">
        <f>'Second Set Result'!D4</f>
        <v>9.3999999999999986E-3</v>
      </c>
      <c r="E94" s="11">
        <f>'Second Set Result'!F4</f>
        <v>104.05</v>
      </c>
      <c r="F94" s="12">
        <f>D94 * $P$1 * $P$4</f>
        <v>0.75199999999999989</v>
      </c>
      <c r="G94" s="12">
        <f>F94 / ($P$2 * $P$1 * $P$4)</f>
        <v>0.50938570251874993</v>
      </c>
      <c r="H94" s="12">
        <f>SUM($F$2:F94) / (COUNT($G$2:G94) * $P$2 * $P$1 * $P$4)</f>
        <v>1.2500402054603912</v>
      </c>
      <c r="I94" s="10">
        <f t="shared" si="2"/>
        <v>0.74400000000000055</v>
      </c>
      <c r="J94" s="10">
        <f>SUM($F$2:F94) / ($P$1 * $P$2)</f>
        <v>0.93002991286253112</v>
      </c>
      <c r="K94" s="11">
        <f t="shared" si="3"/>
        <v>78.245599999999982</v>
      </c>
      <c r="L94" s="11">
        <f>SUM($K$2:K94)</f>
        <v>18586.860799999995</v>
      </c>
      <c r="M94" s="11">
        <f>I94 * $P$1 * $P$2  * $P$3</f>
        <v>13403.628451445766</v>
      </c>
    </row>
    <row r="95" spans="1:13" x14ac:dyDescent="0.25">
      <c r="A95" s="1">
        <f>'Second Set Result'!A84</f>
        <v>2</v>
      </c>
      <c r="B95" s="1">
        <f>'Second Set Result'!B84</f>
        <v>4</v>
      </c>
      <c r="C95" s="1">
        <f>'Second Set Result'!C84</f>
        <v>3</v>
      </c>
      <c r="D95" s="10">
        <f>'Second Set Result'!D84</f>
        <v>9.300000000000001E-3</v>
      </c>
      <c r="E95" s="11">
        <f>'Second Set Result'!F84</f>
        <v>78.03</v>
      </c>
      <c r="F95" s="12">
        <f>D95 * $P$1 * $P$4</f>
        <v>0.74400000000000011</v>
      </c>
      <c r="G95" s="12">
        <f>F95 / ($P$2 * $P$1 * $P$4)</f>
        <v>0.50396670568344426</v>
      </c>
      <c r="H95" s="12">
        <f>SUM($F$2:F95) / (COUNT($G$2:G95) * $P$2 * $P$1 * $P$4)</f>
        <v>1.2421032533351046</v>
      </c>
      <c r="I95" s="10">
        <f t="shared" si="2"/>
        <v>0.75200000000000056</v>
      </c>
      <c r="J95" s="10">
        <f>SUM($F$2:F95) / ($P$1 * $P$2)</f>
        <v>0.93406164650799872</v>
      </c>
      <c r="K95" s="11">
        <f t="shared" si="3"/>
        <v>58.054320000000011</v>
      </c>
      <c r="L95" s="11">
        <f>SUM($K$2:K95)</f>
        <v>18644.915119999994</v>
      </c>
      <c r="M95" s="11">
        <f>I95 * $P$1 * $P$2  * $P$3</f>
        <v>13547.753488558086</v>
      </c>
    </row>
    <row r="96" spans="1:13" x14ac:dyDescent="0.25">
      <c r="A96" s="1">
        <f>'Second Set Result'!A113</f>
        <v>1</v>
      </c>
      <c r="B96" s="1">
        <f>'Second Set Result'!B113</f>
        <v>3</v>
      </c>
      <c r="C96" s="1">
        <f>'Second Set Result'!C113</f>
        <v>4</v>
      </c>
      <c r="D96" s="10">
        <f>'Second Set Result'!D113</f>
        <v>9.1999999999999998E-3</v>
      </c>
      <c r="E96" s="11">
        <f>'Second Set Result'!F113</f>
        <v>77.09</v>
      </c>
      <c r="F96" s="12">
        <f>D96 * $P$1 * $P$4</f>
        <v>0.73599999999999999</v>
      </c>
      <c r="G96" s="12">
        <f>F96 / ($P$2 * $P$1 * $P$4)</f>
        <v>0.49854770884813832</v>
      </c>
      <c r="H96" s="12">
        <f>SUM($F$2:F96) / (COUNT($G$2:G96) * $P$2 * $P$1 * $P$4)</f>
        <v>1.2342763528668206</v>
      </c>
      <c r="I96" s="10">
        <f t="shared" si="2"/>
        <v>0.76000000000000056</v>
      </c>
      <c r="J96" s="10">
        <f>SUM($F$2:F96) / ($P$1 * $P$2)</f>
        <v>0.93805002817878369</v>
      </c>
      <c r="K96" s="11">
        <f t="shared" si="3"/>
        <v>56.738240000000005</v>
      </c>
      <c r="L96" s="11">
        <f>SUM($K$2:K96)</f>
        <v>18701.653359999993</v>
      </c>
      <c r="M96" s="11">
        <f>I96 * $P$1 * $P$2  * $P$3</f>
        <v>13691.878525670405</v>
      </c>
    </row>
    <row r="97" spans="1:13" x14ac:dyDescent="0.25">
      <c r="A97" s="1">
        <f>'Second Set Result'!A5</f>
        <v>5</v>
      </c>
      <c r="B97" s="1">
        <f>'Second Set Result'!B5</f>
        <v>5</v>
      </c>
      <c r="C97" s="1">
        <f>'Second Set Result'!C5</f>
        <v>2</v>
      </c>
      <c r="D97" s="10">
        <f>'Second Set Result'!D5</f>
        <v>9.1999999999999998E-3</v>
      </c>
      <c r="E97" s="11">
        <f>'Second Set Result'!F5</f>
        <v>63.37</v>
      </c>
      <c r="F97" s="12">
        <f>D97 * $P$1 * $P$4</f>
        <v>0.73599999999999999</v>
      </c>
      <c r="G97" s="12">
        <f>F97 / ($P$2 * $P$1 * $P$4)</f>
        <v>0.49854770884813832</v>
      </c>
      <c r="H97" s="12">
        <f>SUM($F$2:F97) / (COUNT($G$2:G97) * $P$2 * $P$1 * $P$4)</f>
        <v>1.2266125128249592</v>
      </c>
      <c r="I97" s="10">
        <f t="shared" si="2"/>
        <v>0.76800000000000057</v>
      </c>
      <c r="J97" s="10">
        <f>SUM($F$2:F97) / ($P$1 * $P$2)</f>
        <v>0.94203840984956877</v>
      </c>
      <c r="K97" s="11">
        <f t="shared" si="3"/>
        <v>46.640319999999996</v>
      </c>
      <c r="L97" s="11">
        <f>SUM($K$2:K97)</f>
        <v>18748.293679999992</v>
      </c>
      <c r="M97" s="11">
        <f>I97 * $P$1 * $P$2  * $P$3</f>
        <v>13836.003562782726</v>
      </c>
    </row>
    <row r="98" spans="1:13" x14ac:dyDescent="0.25">
      <c r="A98" s="1">
        <f>'Second Set Result'!A29</f>
        <v>4</v>
      </c>
      <c r="B98" s="1">
        <f>'Second Set Result'!B29</f>
        <v>5</v>
      </c>
      <c r="C98" s="1">
        <f>'Second Set Result'!C29</f>
        <v>3</v>
      </c>
      <c r="D98" s="10">
        <f>'Second Set Result'!D29</f>
        <v>9.0000000000000011E-3</v>
      </c>
      <c r="E98" s="11">
        <f>'Second Set Result'!F29</f>
        <v>95.01</v>
      </c>
      <c r="F98" s="12">
        <f>D98 * $P$1 * $P$4</f>
        <v>0.72000000000000008</v>
      </c>
      <c r="G98" s="12">
        <f>F98 / ($P$2 * $P$1 * $P$4)</f>
        <v>0.48770971517752665</v>
      </c>
      <c r="H98" s="12">
        <f>SUM($F$2:F98) / (COUNT($G$2:G98) * $P$2 * $P$1 * $P$4)</f>
        <v>1.2189949582100372</v>
      </c>
      <c r="I98" s="10">
        <f t="shared" si="2"/>
        <v>0.77600000000000058</v>
      </c>
      <c r="J98" s="10">
        <f>SUM($F$2:F98) / ($P$1 * $P$2)</f>
        <v>0.94594008757098902</v>
      </c>
      <c r="K98" s="11">
        <f t="shared" si="3"/>
        <v>68.407200000000017</v>
      </c>
      <c r="L98" s="11">
        <f>SUM($K$2:K98)</f>
        <v>18816.700879999993</v>
      </c>
      <c r="M98" s="11">
        <f>I98 * $P$1 * $P$2  * $P$3</f>
        <v>13980.128599895046</v>
      </c>
    </row>
    <row r="99" spans="1:13" x14ac:dyDescent="0.25">
      <c r="A99" s="1">
        <f>'Second Set Result'!A115</f>
        <v>1</v>
      </c>
      <c r="B99" s="1">
        <f>'Second Set Result'!B115</f>
        <v>3</v>
      </c>
      <c r="C99" s="1">
        <f>'Second Set Result'!C115</f>
        <v>2</v>
      </c>
      <c r="D99" s="10">
        <f>'Second Set Result'!D115</f>
        <v>8.8999999999999999E-3</v>
      </c>
      <c r="E99" s="11">
        <f>'Second Set Result'!F115</f>
        <v>66.39</v>
      </c>
      <c r="F99" s="12">
        <f>D99 * $P$1 * $P$4</f>
        <v>0.71199999999999997</v>
      </c>
      <c r="G99" s="12">
        <f>F99 / ($P$2 * $P$1 * $P$4)</f>
        <v>0.48229071834222076</v>
      </c>
      <c r="H99" s="12">
        <f>SUM($F$2:F99) / (COUNT($G$2:G99) * $P$2 * $P$1 * $P$4)</f>
        <v>1.2114775680073042</v>
      </c>
      <c r="I99" s="10">
        <f t="shared" si="2"/>
        <v>0.78400000000000059</v>
      </c>
      <c r="J99" s="10">
        <f>SUM($F$2:F99) / ($P$1 * $P$2)</f>
        <v>0.94979841331772674</v>
      </c>
      <c r="K99" s="11">
        <f t="shared" si="3"/>
        <v>47.269680000000001</v>
      </c>
      <c r="L99" s="11">
        <f>SUM($K$2:K99)</f>
        <v>18863.970559999994</v>
      </c>
      <c r="M99" s="11">
        <f>I99 * $P$1 * $P$2  * $P$3</f>
        <v>14124.253637007365</v>
      </c>
    </row>
    <row r="100" spans="1:13" x14ac:dyDescent="0.25">
      <c r="A100" s="1">
        <f>'Second Set Result'!A61</f>
        <v>3</v>
      </c>
      <c r="B100" s="1">
        <f>'Second Set Result'!B61</f>
        <v>4</v>
      </c>
      <c r="C100" s="1">
        <f>'Second Set Result'!C61</f>
        <v>1</v>
      </c>
      <c r="D100" s="10">
        <f>'Second Set Result'!D61</f>
        <v>8.6999999999999994E-3</v>
      </c>
      <c r="E100" s="11">
        <f>'Second Set Result'!F61</f>
        <v>91.04</v>
      </c>
      <c r="F100" s="12">
        <f>D100 * $P$1 * $P$4</f>
        <v>0.69600000000000006</v>
      </c>
      <c r="G100" s="12">
        <f>F100 / ($P$2 * $P$1 * $P$4)</f>
        <v>0.47145272467160909</v>
      </c>
      <c r="H100" s="12">
        <f>SUM($F$2:F100) / (COUNT($G$2:G100) * $P$2 * $P$1 * $P$4)</f>
        <v>1.2040025695897718</v>
      </c>
      <c r="I100" s="10">
        <f t="shared" si="2"/>
        <v>0.79200000000000059</v>
      </c>
      <c r="J100" s="10">
        <f>SUM($F$2:F100) / ($P$1 * $P$2)</f>
        <v>0.95357003511509952</v>
      </c>
      <c r="K100" s="11">
        <f t="shared" si="3"/>
        <v>63.36384000000001</v>
      </c>
      <c r="L100" s="11">
        <f>SUM($K$2:K100)</f>
        <v>18927.334399999996</v>
      </c>
      <c r="M100" s="11">
        <f>I100 * $P$1 * $P$2  * $P$3</f>
        <v>14268.378674119685</v>
      </c>
    </row>
    <row r="101" spans="1:13" x14ac:dyDescent="0.25">
      <c r="A101" s="1">
        <f>'Second Set Result'!A89</f>
        <v>2</v>
      </c>
      <c r="B101" s="1">
        <f>'Second Set Result'!B89</f>
        <v>3</v>
      </c>
      <c r="C101" s="1">
        <f>'Second Set Result'!C89</f>
        <v>3</v>
      </c>
      <c r="D101" s="10">
        <f>'Second Set Result'!D89</f>
        <v>8.3000000000000001E-3</v>
      </c>
      <c r="E101" s="11">
        <f>'Second Set Result'!F89</f>
        <v>63.68</v>
      </c>
      <c r="F101" s="12">
        <f>D101 * $P$1 * $P$4</f>
        <v>0.66400000000000003</v>
      </c>
      <c r="G101" s="12">
        <f>F101 / ($P$2 * $P$1 * $P$4)</f>
        <v>0.4497767373303857</v>
      </c>
      <c r="H101" s="12">
        <f>SUM($F$2:F101) / (COUNT($G$2:G101) * $P$2 * $P$1 * $P$4)</f>
        <v>1.1964603112671781</v>
      </c>
      <c r="I101" s="10">
        <f t="shared" si="2"/>
        <v>0.8000000000000006</v>
      </c>
      <c r="J101" s="10">
        <f>SUM($F$2:F101) / ($P$1 * $P$2)</f>
        <v>0.95716824901374253</v>
      </c>
      <c r="K101" s="11">
        <f t="shared" si="3"/>
        <v>42.283520000000003</v>
      </c>
      <c r="L101" s="11">
        <f>SUM($K$2:K101)</f>
        <v>18969.617919999997</v>
      </c>
      <c r="M101" s="11">
        <f>I101 * $P$1 * $P$2  * $P$3</f>
        <v>14412.503711232008</v>
      </c>
    </row>
    <row r="102" spans="1:13" x14ac:dyDescent="0.25">
      <c r="A102" s="1">
        <f>'Second Set Result'!A83</f>
        <v>2</v>
      </c>
      <c r="B102" s="1">
        <f>'Second Set Result'!B83</f>
        <v>4</v>
      </c>
      <c r="C102" s="1">
        <f>'Second Set Result'!C83</f>
        <v>4</v>
      </c>
      <c r="D102" s="10">
        <f>'Second Set Result'!D83</f>
        <v>8.1000000000000013E-3</v>
      </c>
      <c r="E102" s="11">
        <f>'Second Set Result'!F83</f>
        <v>137.44999999999999</v>
      </c>
      <c r="F102" s="12">
        <f>D102 * $P$1 * $P$4</f>
        <v>0.64800000000000013</v>
      </c>
      <c r="G102" s="12">
        <f>F102 / ($P$2 * $P$1 * $P$4)</f>
        <v>0.43893874365977403</v>
      </c>
      <c r="H102" s="12">
        <f>SUM($F$2:F102) / (COUNT($G$2:G102) * $P$2 * $P$1 * $P$4)</f>
        <v>1.1889600977265107</v>
      </c>
      <c r="I102" s="10">
        <f t="shared" si="2"/>
        <v>0.80800000000000061</v>
      </c>
      <c r="J102" s="10">
        <f>SUM($F$2:F102) / ($P$1 * $P$2)</f>
        <v>0.96067975896302071</v>
      </c>
      <c r="K102" s="11">
        <f t="shared" si="3"/>
        <v>89.067600000000013</v>
      </c>
      <c r="L102" s="11">
        <f>SUM($K$2:K102)</f>
        <v>19058.685519999995</v>
      </c>
      <c r="M102" s="11">
        <f>I102 * $P$1 * $P$2  * $P$3</f>
        <v>14556.628748344328</v>
      </c>
    </row>
    <row r="103" spans="1:13" x14ac:dyDescent="0.25">
      <c r="A103" s="1">
        <f>'Second Set Result'!A11</f>
        <v>5</v>
      </c>
      <c r="B103" s="1">
        <f>'Second Set Result'!B11</f>
        <v>4</v>
      </c>
      <c r="C103" s="1">
        <f>'Second Set Result'!C11</f>
        <v>1</v>
      </c>
      <c r="D103" s="10">
        <f>'Second Set Result'!D11</f>
        <v>8.0000000000000002E-3</v>
      </c>
      <c r="E103" s="11">
        <f>'Second Set Result'!F11</f>
        <v>42.08</v>
      </c>
      <c r="F103" s="12">
        <f>D103 * $P$1 * $P$4</f>
        <v>0.64</v>
      </c>
      <c r="G103" s="12">
        <f>F103 / ($P$2 * $P$1 * $P$4)</f>
        <v>0.43351974682446809</v>
      </c>
      <c r="H103" s="12">
        <f>SUM($F$2:F103) / (COUNT($G$2:G103) * $P$2 * $P$1 * $P$4)</f>
        <v>1.1815538197764908</v>
      </c>
      <c r="I103" s="10">
        <f t="shared" si="2"/>
        <v>0.81600000000000061</v>
      </c>
      <c r="J103" s="10">
        <f>SUM($F$2:F103) / ($P$1 * $P$2)</f>
        <v>0.96414791693761637</v>
      </c>
      <c r="K103" s="11">
        <f t="shared" si="3"/>
        <v>26.9312</v>
      </c>
      <c r="L103" s="11">
        <f>SUM($K$2:K103)</f>
        <v>19085.616719999995</v>
      </c>
      <c r="M103" s="11">
        <f>I103 * $P$1 * $P$2  * $P$3</f>
        <v>14700.753785456647</v>
      </c>
    </row>
    <row r="104" spans="1:13" x14ac:dyDescent="0.25">
      <c r="A104" s="1">
        <f>'Second Set Result'!A121</f>
        <v>1</v>
      </c>
      <c r="B104" s="1">
        <f>'Second Set Result'!B121</f>
        <v>2</v>
      </c>
      <c r="C104" s="1">
        <f>'Second Set Result'!C121</f>
        <v>1</v>
      </c>
      <c r="D104" s="10">
        <f>'Second Set Result'!D121</f>
        <v>7.6E-3</v>
      </c>
      <c r="E104" s="11">
        <f>'Second Set Result'!F121</f>
        <v>51.9</v>
      </c>
      <c r="F104" s="12">
        <f>D104 * $P$1 * $P$4</f>
        <v>0.60799999999999998</v>
      </c>
      <c r="G104" s="12">
        <f>F104 / ($P$2 * $P$1 * $P$4)</f>
        <v>0.4118437594832447</v>
      </c>
      <c r="H104" s="12">
        <f>SUM($F$2:F104) / (COUNT($G$2:G104) * $P$2 * $P$1 * $P$4)</f>
        <v>1.1740809065697602</v>
      </c>
      <c r="I104" s="10">
        <f t="shared" si="2"/>
        <v>0.82400000000000062</v>
      </c>
      <c r="J104" s="10">
        <f>SUM($F$2:F104) / ($P$1 * $P$2)</f>
        <v>0.96744266701348236</v>
      </c>
      <c r="K104" s="11">
        <f t="shared" si="3"/>
        <v>31.555199999999999</v>
      </c>
      <c r="L104" s="11">
        <f>SUM($K$2:K104)</f>
        <v>19117.171919999993</v>
      </c>
      <c r="M104" s="11">
        <f>I104 * $P$1 * $P$2  * $P$3</f>
        <v>14844.878822568966</v>
      </c>
    </row>
    <row r="105" spans="1:13" x14ac:dyDescent="0.25">
      <c r="A105" s="1">
        <f>'Second Set Result'!A55</f>
        <v>3</v>
      </c>
      <c r="B105" s="1">
        <f>'Second Set Result'!B55</f>
        <v>5</v>
      </c>
      <c r="C105" s="1">
        <f>'Second Set Result'!C55</f>
        <v>2</v>
      </c>
      <c r="D105" s="10">
        <f>'Second Set Result'!D55</f>
        <v>6.9999999999999993E-3</v>
      </c>
      <c r="E105" s="11">
        <f>'Second Set Result'!F55</f>
        <v>46.21</v>
      </c>
      <c r="F105" s="12">
        <f>D105 * $P$1 * $P$4</f>
        <v>0.55999999999999994</v>
      </c>
      <c r="G105" s="12">
        <f>F105 / ($P$2 * $P$1 * $P$4)</f>
        <v>0.37932977847140953</v>
      </c>
      <c r="H105" s="12">
        <f>SUM($F$2:F105) / (COUNT($G$2:G105) * $P$2 * $P$1 * $P$4)</f>
        <v>1.1664390687995834</v>
      </c>
      <c r="I105" s="10">
        <f t="shared" si="2"/>
        <v>0.83200000000000063</v>
      </c>
      <c r="J105" s="10">
        <f>SUM($F$2:F105) / ($P$1 * $P$2)</f>
        <v>0.97047730524125364</v>
      </c>
      <c r="K105" s="11">
        <f t="shared" si="3"/>
        <v>25.877599999999997</v>
      </c>
      <c r="L105" s="11">
        <f>SUM($K$2:K105)</f>
        <v>19143.049519999993</v>
      </c>
      <c r="M105" s="11">
        <f>I105 * $P$1 * $P$2  * $P$3</f>
        <v>14989.003859681286</v>
      </c>
    </row>
    <row r="106" spans="1:13" x14ac:dyDescent="0.25">
      <c r="A106" s="1">
        <f>'Second Set Result'!A85</f>
        <v>2</v>
      </c>
      <c r="B106" s="1">
        <f>'Second Set Result'!B85</f>
        <v>4</v>
      </c>
      <c r="C106" s="1">
        <f>'Second Set Result'!C85</f>
        <v>2</v>
      </c>
      <c r="D106" s="10">
        <f>'Second Set Result'!D85</f>
        <v>6.6E-3</v>
      </c>
      <c r="E106" s="11">
        <f>'Second Set Result'!F85</f>
        <v>61.94</v>
      </c>
      <c r="F106" s="12">
        <f>D106 * $P$1 * $P$4</f>
        <v>0.52800000000000002</v>
      </c>
      <c r="G106" s="12">
        <f>F106 / ($P$2 * $P$1 * $P$4)</f>
        <v>0.35765379113018619</v>
      </c>
      <c r="H106" s="12">
        <f>SUM($F$2:F106) / (COUNT($G$2:G106) * $P$2 * $P$1 * $P$4)</f>
        <v>1.1587363518693987</v>
      </c>
      <c r="I106" s="10">
        <f t="shared" si="2"/>
        <v>0.84000000000000064</v>
      </c>
      <c r="J106" s="10">
        <f>SUM($F$2:F106) / ($P$1 * $P$2)</f>
        <v>0.97333853557029515</v>
      </c>
      <c r="K106" s="11">
        <f t="shared" si="3"/>
        <v>32.704320000000003</v>
      </c>
      <c r="L106" s="11">
        <f>SUM($K$2:K106)</f>
        <v>19175.753839999994</v>
      </c>
      <c r="M106" s="11">
        <f>I106 * $P$1 * $P$2  * $P$3</f>
        <v>15133.128896793605</v>
      </c>
    </row>
    <row r="107" spans="1:13" x14ac:dyDescent="0.25">
      <c r="A107" s="1">
        <f>'Second Set Result'!A109</f>
        <v>1</v>
      </c>
      <c r="B107" s="1">
        <f>'Second Set Result'!B109</f>
        <v>4</v>
      </c>
      <c r="C107" s="1">
        <f>'Second Set Result'!C109</f>
        <v>3</v>
      </c>
      <c r="D107" s="10">
        <f>'Second Set Result'!D109</f>
        <v>6.4000000000000003E-3</v>
      </c>
      <c r="E107" s="11">
        <f>'Second Set Result'!F109</f>
        <v>73.16</v>
      </c>
      <c r="F107" s="12">
        <f>D107 * $P$1 * $P$4</f>
        <v>0.51200000000000001</v>
      </c>
      <c r="G107" s="12">
        <f>F107 / ($P$2 * $P$1 * $P$4)</f>
        <v>0.34681579745957447</v>
      </c>
      <c r="H107" s="12">
        <f>SUM($F$2:F107) / (COUNT($G$2:G107) * $P$2 * $P$1 * $P$4)</f>
        <v>1.1510767239976081</v>
      </c>
      <c r="I107" s="10">
        <f t="shared" si="2"/>
        <v>0.84800000000000064</v>
      </c>
      <c r="J107" s="10">
        <f>SUM($F$2:F107) / ($P$1 * $P$2)</f>
        <v>0.97611306194997172</v>
      </c>
      <c r="K107" s="11">
        <f t="shared" si="3"/>
        <v>37.457920000000001</v>
      </c>
      <c r="L107" s="11">
        <f>SUM($K$2:K107)</f>
        <v>19213.211759999995</v>
      </c>
      <c r="M107" s="11">
        <f>I107 * $P$1 * $P$2  * $P$3</f>
        <v>15277.253933905928</v>
      </c>
    </row>
    <row r="108" spans="1:13" x14ac:dyDescent="0.25">
      <c r="A108" s="1">
        <f>'Second Set Result'!A54</f>
        <v>3</v>
      </c>
      <c r="B108" s="1">
        <f>'Second Set Result'!B54</f>
        <v>5</v>
      </c>
      <c r="C108" s="1">
        <f>'Second Set Result'!C54</f>
        <v>3</v>
      </c>
      <c r="D108" s="10">
        <f>'Second Set Result'!D54</f>
        <v>5.7999999999999996E-3</v>
      </c>
      <c r="E108" s="11">
        <f>'Second Set Result'!F54</f>
        <v>83.09</v>
      </c>
      <c r="F108" s="12">
        <f>D108 * $P$1 * $P$4</f>
        <v>0.46399999999999997</v>
      </c>
      <c r="G108" s="12">
        <f>F108 / ($P$2 * $P$1 * $P$4)</f>
        <v>0.31430181644773936</v>
      </c>
      <c r="H108" s="12">
        <f>SUM($F$2:F108) / (COUNT($G$2:G108) * $P$2 * $P$1 * $P$4)</f>
        <v>1.1432563977588241</v>
      </c>
      <c r="I108" s="10">
        <f t="shared" si="2"/>
        <v>0.85600000000000065</v>
      </c>
      <c r="J108" s="10">
        <f>SUM($F$2:F108) / ($P$1 * $P$2)</f>
        <v>0.97862747648155368</v>
      </c>
      <c r="K108" s="11">
        <f t="shared" si="3"/>
        <v>38.553759999999997</v>
      </c>
      <c r="L108" s="11">
        <f>SUM($K$2:K108)</f>
        <v>19251.765519999994</v>
      </c>
      <c r="M108" s="11">
        <f>I108 * $P$1 * $P$2  * $P$3</f>
        <v>15421.37897101825</v>
      </c>
    </row>
    <row r="109" spans="1:13" x14ac:dyDescent="0.25">
      <c r="A109" s="1">
        <f>'Second Set Result'!A79</f>
        <v>2</v>
      </c>
      <c r="B109" s="1">
        <f>'Second Set Result'!B79</f>
        <v>5</v>
      </c>
      <c r="C109" s="1">
        <f>'Second Set Result'!C79</f>
        <v>3</v>
      </c>
      <c r="D109" s="10">
        <f>'Second Set Result'!D79</f>
        <v>5.5000000000000005E-3</v>
      </c>
      <c r="E109" s="11">
        <f>'Second Set Result'!F79</f>
        <v>71.540000000000006</v>
      </c>
      <c r="F109" s="12">
        <f>D109 * $P$1 * $P$4</f>
        <v>0.44000000000000006</v>
      </c>
      <c r="G109" s="12">
        <f>F109 / ($P$2 * $P$1 * $P$4)</f>
        <v>0.29804482594182186</v>
      </c>
      <c r="H109" s="12">
        <f>SUM($F$2:F109) / (COUNT($G$2:G109) * $P$2 * $P$1 * $P$4)</f>
        <v>1.1354303646864448</v>
      </c>
      <c r="I109" s="10">
        <f t="shared" si="2"/>
        <v>0.86400000000000066</v>
      </c>
      <c r="J109" s="10">
        <f>SUM($F$2:F109) / ($P$1 * $P$2)</f>
        <v>0.98101183508908818</v>
      </c>
      <c r="K109" s="11">
        <f t="shared" si="3"/>
        <v>31.477600000000006</v>
      </c>
      <c r="L109" s="11">
        <f>SUM($K$2:K109)</f>
        <v>19283.243119999992</v>
      </c>
      <c r="M109" s="11">
        <f>I109 * $P$1 * $P$2  * $P$3</f>
        <v>15565.504008130569</v>
      </c>
    </row>
    <row r="110" spans="1:13" x14ac:dyDescent="0.25">
      <c r="A110" s="1">
        <f>'Second Set Result'!A116</f>
        <v>1</v>
      </c>
      <c r="B110" s="1">
        <f>'Second Set Result'!B116</f>
        <v>3</v>
      </c>
      <c r="C110" s="1">
        <f>'Second Set Result'!C116</f>
        <v>1</v>
      </c>
      <c r="D110" s="10">
        <f>'Second Set Result'!D116</f>
        <v>5.3E-3</v>
      </c>
      <c r="E110" s="11">
        <f>'Second Set Result'!F116</f>
        <v>40.94</v>
      </c>
      <c r="F110" s="12">
        <f>D110 * $P$1 * $P$4</f>
        <v>0.42399999999999999</v>
      </c>
      <c r="G110" s="12">
        <f>F110 / ($P$2 * $P$1 * $P$4)</f>
        <v>0.28720683227121013</v>
      </c>
      <c r="H110" s="12">
        <f>SUM($F$2:F110) / (COUNT($G$2:G110) * $P$2 * $P$1 * $P$4)</f>
        <v>1.1276484974165799</v>
      </c>
      <c r="I110" s="10">
        <f t="shared" si="2"/>
        <v>0.87200000000000066</v>
      </c>
      <c r="J110" s="10">
        <f>SUM($F$2:F110) / ($P$1 * $P$2)</f>
        <v>0.98330948974725796</v>
      </c>
      <c r="K110" s="11">
        <f t="shared" si="3"/>
        <v>17.358559999999997</v>
      </c>
      <c r="L110" s="11">
        <f>SUM($K$2:K110)</f>
        <v>19300.601679999992</v>
      </c>
      <c r="M110" s="11">
        <f>I110 * $P$1 * $P$2  * $P$3</f>
        <v>15709.629045242889</v>
      </c>
    </row>
    <row r="111" spans="1:13" x14ac:dyDescent="0.25">
      <c r="A111" s="1">
        <f>'Second Set Result'!A108</f>
        <v>1</v>
      </c>
      <c r="B111" s="1">
        <f>'Second Set Result'!B108</f>
        <v>4</v>
      </c>
      <c r="C111" s="1">
        <f>'Second Set Result'!C108</f>
        <v>4</v>
      </c>
      <c r="D111" s="10">
        <f>'Second Set Result'!D108</f>
        <v>5.0000000000000001E-3</v>
      </c>
      <c r="E111" s="11">
        <f>'Second Set Result'!F108</f>
        <v>75.430000000000007</v>
      </c>
      <c r="F111" s="12">
        <f>D111 * $P$1 * $P$4</f>
        <v>0.4</v>
      </c>
      <c r="G111" s="12">
        <f>F111 / ($P$2 * $P$1 * $P$4)</f>
        <v>0.27094984176529258</v>
      </c>
      <c r="H111" s="12">
        <f>SUM($F$2:F111) / (COUNT($G$2:G111) * $P$2 * $P$1 * $P$4)</f>
        <v>1.1198603278197499</v>
      </c>
      <c r="I111" s="10">
        <f t="shared" si="2"/>
        <v>0.88000000000000067</v>
      </c>
      <c r="J111" s="10">
        <f>SUM($F$2:F111) / ($P$1 * $P$2)</f>
        <v>0.98547708848138027</v>
      </c>
      <c r="K111" s="11">
        <f t="shared" si="3"/>
        <v>30.172000000000004</v>
      </c>
      <c r="L111" s="11">
        <f>SUM($K$2:K111)</f>
        <v>19330.773679999991</v>
      </c>
      <c r="M111" s="11">
        <f>I111 * $P$1 * $P$2  * $P$3</f>
        <v>15853.754082355208</v>
      </c>
    </row>
    <row r="112" spans="1:13" x14ac:dyDescent="0.25">
      <c r="A112" s="1">
        <f>'Second Set Result'!A80</f>
        <v>2</v>
      </c>
      <c r="B112" s="1">
        <f>'Second Set Result'!B80</f>
        <v>5</v>
      </c>
      <c r="C112" s="1">
        <f>'Second Set Result'!C80</f>
        <v>2</v>
      </c>
      <c r="D112" s="10">
        <f>'Second Set Result'!D80</f>
        <v>4.1999999999999997E-3</v>
      </c>
      <c r="E112" s="11">
        <f>'Second Set Result'!F80</f>
        <v>67.63</v>
      </c>
      <c r="F112" s="12">
        <f>D112 * $P$1 * $P$4</f>
        <v>0.33600000000000002</v>
      </c>
      <c r="G112" s="12">
        <f>F112 / ($P$2 * $P$1 * $P$4)</f>
        <v>0.22759786708284577</v>
      </c>
      <c r="H112" s="12">
        <f>SUM($F$2:F112) / (COUNT($G$2:G112) * $P$2 * $P$1 * $P$4)</f>
        <v>1.1118219272725711</v>
      </c>
      <c r="I112" s="10">
        <f t="shared" si="2"/>
        <v>0.88800000000000068</v>
      </c>
      <c r="J112" s="10">
        <f>SUM($F$2:F112) / ($P$1 * $P$2)</f>
        <v>0.98729787141804315</v>
      </c>
      <c r="K112" s="11">
        <f t="shared" si="3"/>
        <v>22.723680000000002</v>
      </c>
      <c r="L112" s="11">
        <f>SUM($K$2:K112)</f>
        <v>19353.49735999999</v>
      </c>
      <c r="M112" s="11">
        <f>I112 * $P$1 * $P$2  * $P$3</f>
        <v>15997.879119467529</v>
      </c>
    </row>
    <row r="113" spans="1:13" x14ac:dyDescent="0.25">
      <c r="A113" s="1">
        <f>'Second Set Result'!A56</f>
        <v>3</v>
      </c>
      <c r="B113" s="1">
        <f>'Second Set Result'!B56</f>
        <v>5</v>
      </c>
      <c r="C113" s="1">
        <f>'Second Set Result'!C56</f>
        <v>1</v>
      </c>
      <c r="D113" s="10">
        <f>'Second Set Result'!D56</f>
        <v>4.1999999999999997E-3</v>
      </c>
      <c r="E113" s="11">
        <f>'Second Set Result'!F56</f>
        <v>75.930000000000007</v>
      </c>
      <c r="F113" s="12">
        <f>D113 * $P$1 * $P$4</f>
        <v>0.33600000000000002</v>
      </c>
      <c r="G113" s="12">
        <f>F113 / ($P$2 * $P$1 * $P$4)</f>
        <v>0.22759786708284577</v>
      </c>
      <c r="H113" s="12">
        <f>SUM($F$2:F113) / (COUNT($G$2:G113) * $P$2 * $P$1 * $P$4)</f>
        <v>1.1039270695923056</v>
      </c>
      <c r="I113" s="10">
        <f t="shared" si="2"/>
        <v>0.89600000000000068</v>
      </c>
      <c r="J113" s="10">
        <f>SUM($F$2:F113) / ($P$1 * $P$2)</f>
        <v>0.98911865435470592</v>
      </c>
      <c r="K113" s="11">
        <f t="shared" si="3"/>
        <v>25.512480000000004</v>
      </c>
      <c r="L113" s="11">
        <f>SUM($K$2:K113)</f>
        <v>19379.009839999992</v>
      </c>
      <c r="M113" s="11">
        <f>I113 * $P$1 * $P$2  * $P$3</f>
        <v>16142.004156579849</v>
      </c>
    </row>
    <row r="114" spans="1:13" x14ac:dyDescent="0.25">
      <c r="A114" s="1">
        <f>'Second Set Result'!A96</f>
        <v>2</v>
      </c>
      <c r="B114" s="1">
        <f>'Second Set Result'!B96</f>
        <v>2</v>
      </c>
      <c r="C114" s="1">
        <f>'Second Set Result'!C96</f>
        <v>1</v>
      </c>
      <c r="D114" s="10">
        <f>'Second Set Result'!D96</f>
        <v>3.9000000000000003E-3</v>
      </c>
      <c r="E114" s="11">
        <f>'Second Set Result'!F96</f>
        <v>55.97</v>
      </c>
      <c r="F114" s="12">
        <f>D114 * $P$1 * $P$4</f>
        <v>0.312</v>
      </c>
      <c r="G114" s="12">
        <f>F114 / ($P$2 * $P$1 * $P$4)</f>
        <v>0.21134087657692821</v>
      </c>
      <c r="H114" s="12">
        <f>SUM($F$2:F114) / (COUNT($G$2:G114) * $P$2 * $P$1 * $P$4)</f>
        <v>1.0960280767337627</v>
      </c>
      <c r="I114" s="10">
        <f t="shared" si="2"/>
        <v>0.90400000000000069</v>
      </c>
      <c r="J114" s="10">
        <f>SUM($F$2:F114) / ($P$1 * $P$2)</f>
        <v>0.99080938136732144</v>
      </c>
      <c r="K114" s="11">
        <f t="shared" si="3"/>
        <v>17.46264</v>
      </c>
      <c r="L114" s="11">
        <f>SUM($K$2:K114)</f>
        <v>19396.472479999993</v>
      </c>
      <c r="M114" s="11">
        <f>I114 * $P$1 * $P$2  * $P$3</f>
        <v>16286.129193692168</v>
      </c>
    </row>
    <row r="115" spans="1:13" x14ac:dyDescent="0.25">
      <c r="A115" s="1">
        <f>'Second Set Result'!A104</f>
        <v>1</v>
      </c>
      <c r="B115" s="1">
        <f>'Second Set Result'!B104</f>
        <v>5</v>
      </c>
      <c r="C115" s="1">
        <f>'Second Set Result'!C104</f>
        <v>3</v>
      </c>
      <c r="D115" s="10">
        <f>'Second Set Result'!D104</f>
        <v>3.8E-3</v>
      </c>
      <c r="E115" s="11">
        <f>'Second Set Result'!F104</f>
        <v>48.93</v>
      </c>
      <c r="F115" s="12">
        <f>D115 * $P$1 * $P$4</f>
        <v>0.30399999999999999</v>
      </c>
      <c r="G115" s="12">
        <f>F115 / ($P$2 * $P$1 * $P$4)</f>
        <v>0.20592187974162235</v>
      </c>
      <c r="H115" s="12">
        <f>SUM($F$2:F115) / (COUNT($G$2:G115) * $P$2 * $P$1 * $P$4)</f>
        <v>1.0882201276373402</v>
      </c>
      <c r="I115" s="10">
        <f t="shared" si="2"/>
        <v>0.9120000000000007</v>
      </c>
      <c r="J115" s="10">
        <f>SUM($F$2:F115) / ($P$1 * $P$2)</f>
        <v>0.99245675640525444</v>
      </c>
      <c r="K115" s="11">
        <f t="shared" si="3"/>
        <v>14.87472</v>
      </c>
      <c r="L115" s="11">
        <f>SUM($K$2:K115)</f>
        <v>19411.347199999993</v>
      </c>
      <c r="M115" s="11">
        <f>I115 * $P$1 * $P$2  * $P$3</f>
        <v>16430.25423080449</v>
      </c>
    </row>
    <row r="116" spans="1:13" x14ac:dyDescent="0.25">
      <c r="A116" s="1">
        <f>'Second Set Result'!A105</f>
        <v>1</v>
      </c>
      <c r="B116" s="1">
        <f>'Second Set Result'!B105</f>
        <v>5</v>
      </c>
      <c r="C116" s="1">
        <f>'Second Set Result'!C105</f>
        <v>2</v>
      </c>
      <c r="D116" s="10">
        <f>'Second Set Result'!D105</f>
        <v>3.5999999999999999E-3</v>
      </c>
      <c r="E116" s="11">
        <f>'Second Set Result'!F105</f>
        <v>49.28</v>
      </c>
      <c r="F116" s="12">
        <f>D116 * $P$1 * $P$4</f>
        <v>0.28800000000000003</v>
      </c>
      <c r="G116" s="12">
        <f>F116 / ($P$2 * $P$1 * $P$4)</f>
        <v>0.19508388607101068</v>
      </c>
      <c r="H116" s="12">
        <f>SUM($F$2:F116) / (COUNT($G$2:G116) * $P$2 * $P$1 * $P$4)</f>
        <v>1.0804537255367634</v>
      </c>
      <c r="I116" s="10">
        <f t="shared" si="2"/>
        <v>0.92000000000000071</v>
      </c>
      <c r="J116" s="10">
        <f>SUM($F$2:F116) / ($P$1 * $P$2)</f>
        <v>0.9940174274938226</v>
      </c>
      <c r="K116" s="11">
        <f t="shared" si="3"/>
        <v>14.192640000000003</v>
      </c>
      <c r="L116" s="11">
        <f>SUM($K$2:K116)</f>
        <v>19425.539839999994</v>
      </c>
      <c r="M116" s="11">
        <f>I116 * $P$1 * $P$2  * $P$3</f>
        <v>16574.379267916807</v>
      </c>
    </row>
    <row r="117" spans="1:13" x14ac:dyDescent="0.25">
      <c r="A117" s="1">
        <f>'Second Set Result'!A110</f>
        <v>1</v>
      </c>
      <c r="B117" s="1">
        <f>'Second Set Result'!B110</f>
        <v>4</v>
      </c>
      <c r="C117" s="1">
        <f>'Second Set Result'!C110</f>
        <v>2</v>
      </c>
      <c r="D117" s="10">
        <f>'Second Set Result'!D110</f>
        <v>2.8999999999999998E-3</v>
      </c>
      <c r="E117" s="11">
        <f>'Second Set Result'!F110</f>
        <v>56.62</v>
      </c>
      <c r="F117" s="12">
        <f>D117 * $P$1 * $P$4</f>
        <v>0.23199999999999998</v>
      </c>
      <c r="G117" s="12">
        <f>F117 / ($P$2 * $P$1 * $P$4)</f>
        <v>0.15715090822386968</v>
      </c>
      <c r="H117" s="12">
        <f>SUM($F$2:F117) / (COUNT($G$2:G117) * $P$2 * $P$1 * $P$4)</f>
        <v>1.0724942184909627</v>
      </c>
      <c r="I117" s="10">
        <f t="shared" si="2"/>
        <v>0.92800000000000071</v>
      </c>
      <c r="J117" s="10">
        <f>SUM($F$2:F117) / ($P$1 * $P$2)</f>
        <v>0.99527463475961353</v>
      </c>
      <c r="K117" s="11">
        <f t="shared" si="3"/>
        <v>13.135839999999998</v>
      </c>
      <c r="L117" s="11">
        <f>SUM($K$2:K117)</f>
        <v>19438.675679999993</v>
      </c>
      <c r="M117" s="11">
        <f>I117 * $P$1 * $P$2  * $P$3</f>
        <v>16718.504305029128</v>
      </c>
    </row>
    <row r="118" spans="1:13" x14ac:dyDescent="0.25">
      <c r="A118" s="1">
        <f>'Second Set Result'!A91</f>
        <v>2</v>
      </c>
      <c r="B118" s="1">
        <f>'Second Set Result'!B91</f>
        <v>3</v>
      </c>
      <c r="C118" s="1">
        <f>'Second Set Result'!C91</f>
        <v>1</v>
      </c>
      <c r="D118" s="10">
        <f>'Second Set Result'!D91</f>
        <v>2.5999999999999999E-3</v>
      </c>
      <c r="E118" s="11">
        <f>'Second Set Result'!F91</f>
        <v>43.06</v>
      </c>
      <c r="F118" s="12">
        <f>D118 * $P$1 * $P$4</f>
        <v>0.20800000000000002</v>
      </c>
      <c r="G118" s="12">
        <f>F118 / ($P$2 * $P$1 * $P$4)</f>
        <v>0.14089391771795215</v>
      </c>
      <c r="H118" s="12">
        <f>SUM($F$2:F118) / (COUNT($G$2:G118) * $P$2 * $P$1 * $P$4)</f>
        <v>1.0645318227578602</v>
      </c>
      <c r="I118" s="10">
        <f t="shared" si="2"/>
        <v>0.93600000000000072</v>
      </c>
      <c r="J118" s="10">
        <f>SUM($F$2:F118) / ($P$1 * $P$2)</f>
        <v>0.9964017861013571</v>
      </c>
      <c r="K118" s="11">
        <f t="shared" si="3"/>
        <v>8.9564800000000009</v>
      </c>
      <c r="L118" s="11">
        <f>SUM($K$2:K118)</f>
        <v>19447.632159999994</v>
      </c>
      <c r="M118" s="11">
        <f>I118 * $P$1 * $P$2  * $P$3</f>
        <v>16862.629342141448</v>
      </c>
    </row>
    <row r="119" spans="1:13" x14ac:dyDescent="0.25">
      <c r="A119" s="1">
        <f>'Second Set Result'!A86</f>
        <v>2</v>
      </c>
      <c r="B119" s="1">
        <f>'Second Set Result'!B86</f>
        <v>4</v>
      </c>
      <c r="C119" s="1">
        <f>'Second Set Result'!C86</f>
        <v>1</v>
      </c>
      <c r="D119" s="10">
        <f>'Second Set Result'!D86</f>
        <v>2.3E-3</v>
      </c>
      <c r="E119" s="11">
        <f>'Second Set Result'!F86</f>
        <v>34.64</v>
      </c>
      <c r="F119" s="12">
        <f>D119 * $P$1 * $P$4</f>
        <v>0.184</v>
      </c>
      <c r="G119" s="12">
        <f>F119 / ($P$2 * $P$1 * $P$4)</f>
        <v>0.12463692721203458</v>
      </c>
      <c r="H119" s="12">
        <f>SUM($F$2:F119) / (COUNT($G$2:G119) * $P$2 * $P$1 * $P$4)</f>
        <v>1.0565666117786581</v>
      </c>
      <c r="I119" s="10">
        <f t="shared" si="2"/>
        <v>0.94400000000000073</v>
      </c>
      <c r="J119" s="10">
        <f>SUM($F$2:F119) / ($P$1 * $P$2)</f>
        <v>0.99739888151905343</v>
      </c>
      <c r="K119" s="11">
        <f t="shared" si="3"/>
        <v>6.3737599999999999</v>
      </c>
      <c r="L119" s="11">
        <f>SUM($K$2:K119)</f>
        <v>19454.005919999992</v>
      </c>
      <c r="M119" s="11">
        <f>I119 * $P$1 * $P$2  * $P$3</f>
        <v>17006.754379253769</v>
      </c>
    </row>
    <row r="120" spans="1:13" x14ac:dyDescent="0.25">
      <c r="A120" s="1">
        <f>'Second Set Result'!A103</f>
        <v>1</v>
      </c>
      <c r="B120" s="1">
        <f>'Second Set Result'!B103</f>
        <v>5</v>
      </c>
      <c r="C120" s="1">
        <f>'Second Set Result'!C103</f>
        <v>4</v>
      </c>
      <c r="D120" s="10">
        <f>'Second Set Result'!D103</f>
        <v>1.8E-3</v>
      </c>
      <c r="E120" s="11">
        <f>'Second Set Result'!F103</f>
        <v>37.950000000000003</v>
      </c>
      <c r="F120" s="12">
        <f>D120 * $P$1 * $P$4</f>
        <v>0.14400000000000002</v>
      </c>
      <c r="G120" s="12">
        <f>F120 / ($P$2 * $P$1 * $P$4)</f>
        <v>9.7541943035505341E-2</v>
      </c>
      <c r="H120" s="12">
        <f>SUM($F$2:F120) / (COUNT($G$2:G120) * $P$2 * $P$1 * $P$4)</f>
        <v>1.048507580948884</v>
      </c>
      <c r="I120" s="10">
        <f t="shared" si="2"/>
        <v>0.95200000000000073</v>
      </c>
      <c r="J120" s="10">
        <f>SUM($F$2:F120) / ($P$1 * $P$2)</f>
        <v>0.99817921706333745</v>
      </c>
      <c r="K120" s="11">
        <f t="shared" si="3"/>
        <v>5.4648000000000012</v>
      </c>
      <c r="L120" s="11">
        <f>SUM($K$2:K120)</f>
        <v>19459.470719999994</v>
      </c>
      <c r="M120" s="11">
        <f>I120 * $P$1 * $P$2  * $P$3</f>
        <v>17150.87941636609</v>
      </c>
    </row>
    <row r="121" spans="1:13" x14ac:dyDescent="0.25">
      <c r="A121" s="1">
        <f>'Second Set Result'!A81</f>
        <v>2</v>
      </c>
      <c r="B121" s="1">
        <f>'Second Set Result'!B81</f>
        <v>5</v>
      </c>
      <c r="C121" s="1">
        <f>'Second Set Result'!C81</f>
        <v>1</v>
      </c>
      <c r="D121" s="10">
        <f>'Second Set Result'!D81</f>
        <v>1.8E-3</v>
      </c>
      <c r="E121" s="11">
        <f>'Second Set Result'!F81</f>
        <v>66.59</v>
      </c>
      <c r="F121" s="12">
        <f>D121 * $P$1 * $P$4</f>
        <v>0.14400000000000002</v>
      </c>
      <c r="G121" s="12">
        <f>F121 / ($P$2 * $P$1 * $P$4)</f>
        <v>9.7541943035505341E-2</v>
      </c>
      <c r="H121" s="12">
        <f>SUM($F$2:F121) / (COUNT($G$2:G121) * $P$2 * $P$1 * $P$4)</f>
        <v>1.0405828672996058</v>
      </c>
      <c r="I121" s="10">
        <f t="shared" si="2"/>
        <v>0.96000000000000074</v>
      </c>
      <c r="J121" s="10">
        <f>SUM($F$2:F121) / ($P$1 * $P$2)</f>
        <v>0.99895955260762159</v>
      </c>
      <c r="K121" s="11">
        <f t="shared" si="3"/>
        <v>9.5889600000000019</v>
      </c>
      <c r="L121" s="11">
        <f>SUM($K$2:K121)</f>
        <v>19469.059679999995</v>
      </c>
      <c r="M121" s="11">
        <f>I121 * $P$1 * $P$2  * $P$3</f>
        <v>17295.004453478407</v>
      </c>
    </row>
    <row r="122" spans="1:13" x14ac:dyDescent="0.25">
      <c r="A122" s="1">
        <f>'Second Set Result'!A6</f>
        <v>5</v>
      </c>
      <c r="B122" s="1">
        <f>'Second Set Result'!B6</f>
        <v>5</v>
      </c>
      <c r="C122" s="1">
        <f>'Second Set Result'!C6</f>
        <v>1</v>
      </c>
      <c r="D122" s="10">
        <f>'Second Set Result'!D6</f>
        <v>1.4000000000000002E-3</v>
      </c>
      <c r="E122" s="11">
        <f>'Second Set Result'!F6</f>
        <v>44.6</v>
      </c>
      <c r="F122" s="12">
        <f>D122 * $P$1 * $P$4</f>
        <v>0.11200000000000002</v>
      </c>
      <c r="G122" s="12">
        <f>F122 / ($P$2 * $P$1 * $P$4)</f>
        <v>7.5865955694281922E-2</v>
      </c>
      <c r="H122" s="12">
        <f>SUM($F$2:F122) / (COUNT($G$2:G122) * $P$2 * $P$1 * $P$4)</f>
        <v>1.0326100002615453</v>
      </c>
      <c r="I122" s="10">
        <f t="shared" si="2"/>
        <v>0.96800000000000075</v>
      </c>
      <c r="J122" s="10">
        <f>SUM($F$2:F122) / ($P$1 * $P$2)</f>
        <v>0.99956648025317574</v>
      </c>
      <c r="K122" s="11">
        <f t="shared" si="3"/>
        <v>4.9952000000000005</v>
      </c>
      <c r="L122" s="11">
        <f>SUM($K$2:K122)</f>
        <v>19474.054879999996</v>
      </c>
      <c r="M122" s="11">
        <f>I122 * $P$1 * $P$2  * $P$3</f>
        <v>17439.129490590727</v>
      </c>
    </row>
    <row r="123" spans="1:13" x14ac:dyDescent="0.25">
      <c r="A123" s="1">
        <f>'Second Set Result'!A31</f>
        <v>4</v>
      </c>
      <c r="B123" s="1">
        <f>'Second Set Result'!B31</f>
        <v>5</v>
      </c>
      <c r="C123" s="1">
        <f>'Second Set Result'!C31</f>
        <v>1</v>
      </c>
      <c r="D123" s="10">
        <f>'Second Set Result'!D31</f>
        <v>1E-3</v>
      </c>
      <c r="E123" s="11">
        <f>'Second Set Result'!F31</f>
        <v>74.400000000000006</v>
      </c>
      <c r="F123" s="12">
        <f>D123 * $P$1 * $P$4</f>
        <v>0.08</v>
      </c>
      <c r="G123" s="12">
        <f>F123 / ($P$2 * $P$1 * $P$4)</f>
        <v>5.4189968353058511E-2</v>
      </c>
      <c r="H123" s="12">
        <f>SUM($F$2:F123) / (COUNT($G$2:G123) * $P$2 * $P$1 * $P$4)</f>
        <v>1.0245901639344264</v>
      </c>
      <c r="I123" s="10">
        <f t="shared" si="2"/>
        <v>0.97600000000000076</v>
      </c>
      <c r="J123" s="10">
        <f>SUM($F$2:F123) / ($P$1 * $P$2)</f>
        <v>1.0000000000000002</v>
      </c>
      <c r="K123" s="11">
        <f t="shared" si="3"/>
        <v>5.9520000000000008</v>
      </c>
      <c r="L123" s="11">
        <f>SUM($K$2:K123)</f>
        <v>19480.006879999997</v>
      </c>
      <c r="M123" s="11">
        <f>I123 * $P$1 * $P$2  * $P$3</f>
        <v>17583.254527703048</v>
      </c>
    </row>
    <row r="124" spans="1:13" x14ac:dyDescent="0.25">
      <c r="A124" s="1">
        <f>'Second Set Result'!A102</f>
        <v>1</v>
      </c>
      <c r="B124" s="1">
        <f>'Second Set Result'!B102</f>
        <v>5</v>
      </c>
      <c r="C124" s="1">
        <f>'Second Set Result'!C102</f>
        <v>5</v>
      </c>
      <c r="D124" s="10">
        <f>'Second Set Result'!D102</f>
        <v>0</v>
      </c>
      <c r="E124" s="11">
        <f>'Second Set Result'!F102</f>
        <v>0</v>
      </c>
      <c r="F124" s="12">
        <f>D124 * $P$1 * $P$4</f>
        <v>0</v>
      </c>
      <c r="G124" s="12">
        <f>F124 / ($P$2 * $P$1 * $P$4)</f>
        <v>0</v>
      </c>
      <c r="H124" s="12">
        <f>SUM($F$2:F124) / (COUNT($G$2:G124) * $P$2 * $P$1 * $P$4)</f>
        <v>1.0162601626016261</v>
      </c>
      <c r="I124" s="10">
        <f t="shared" si="2"/>
        <v>0.98400000000000076</v>
      </c>
      <c r="J124" s="10">
        <f>SUM($F$2:F124) / ($P$1 * $P$2)</f>
        <v>1.0000000000000002</v>
      </c>
      <c r="K124" s="11">
        <f t="shared" si="3"/>
        <v>0</v>
      </c>
      <c r="L124" s="11">
        <f>SUM($K$2:K124)</f>
        <v>19480.006879999997</v>
      </c>
      <c r="M124" s="11">
        <f>I124 * $P$1 * $P$2  * $P$3</f>
        <v>17727.379564815368</v>
      </c>
    </row>
    <row r="125" spans="1:13" x14ac:dyDescent="0.25">
      <c r="A125" s="1">
        <f>'Second Set Result'!A106</f>
        <v>1</v>
      </c>
      <c r="B125" s="1">
        <f>'Second Set Result'!B106</f>
        <v>5</v>
      </c>
      <c r="C125" s="1">
        <f>'Second Set Result'!C106</f>
        <v>1</v>
      </c>
      <c r="D125" s="10">
        <f>'Second Set Result'!D106</f>
        <v>0</v>
      </c>
      <c r="E125" s="11">
        <f>'Second Set Result'!F106</f>
        <v>0</v>
      </c>
      <c r="F125" s="12">
        <f>D125 * $P$1 * $P$4</f>
        <v>0</v>
      </c>
      <c r="G125" s="12">
        <f>F125 / ($P$2 * $P$1 * $P$4)</f>
        <v>0</v>
      </c>
      <c r="H125" s="12">
        <f>SUM($F$2:F125) / (COUNT($G$2:G125) * $P$2 * $P$1 * $P$4)</f>
        <v>1.0080645161290325</v>
      </c>
      <c r="I125" s="10">
        <f t="shared" si="2"/>
        <v>0.99200000000000077</v>
      </c>
      <c r="J125" s="10">
        <f>SUM($F$2:F125) / ($P$1 * $P$2)</f>
        <v>1.0000000000000002</v>
      </c>
      <c r="K125" s="11">
        <f t="shared" si="3"/>
        <v>0</v>
      </c>
      <c r="L125" s="11">
        <f>SUM($K$2:K125)</f>
        <v>19480.006879999997</v>
      </c>
      <c r="M125" s="11">
        <f>I125 * $P$1 * $P$2  * $P$3</f>
        <v>17871.504601927689</v>
      </c>
    </row>
    <row r="126" spans="1:13" x14ac:dyDescent="0.25">
      <c r="A126" s="1">
        <f>'Second Set Result'!A111</f>
        <v>1</v>
      </c>
      <c r="B126" s="1">
        <f>'Second Set Result'!B111</f>
        <v>4</v>
      </c>
      <c r="C126" s="1">
        <f>'Second Set Result'!C111</f>
        <v>1</v>
      </c>
      <c r="D126" s="10">
        <f>'Second Set Result'!D111</f>
        <v>0</v>
      </c>
      <c r="E126" s="11">
        <f>'Second Set Result'!F111</f>
        <v>0</v>
      </c>
      <c r="F126" s="12">
        <f>D126 * $P$1 * $P$4</f>
        <v>0</v>
      </c>
      <c r="G126" s="12">
        <f>F126 / ($P$2 * $P$1 * $P$4)</f>
        <v>0</v>
      </c>
      <c r="H126" s="12">
        <f>SUM($F$2:F126) / (COUNT($G$2:G126) * $P$2 * $P$1 * $P$4)</f>
        <v>1.0000000000000002</v>
      </c>
      <c r="I126" s="10">
        <f t="shared" si="2"/>
        <v>1.0000000000000007</v>
      </c>
      <c r="J126" s="10">
        <f>SUM($F$2:F126) / ($P$1 * $P$2)</f>
        <v>1.0000000000000002</v>
      </c>
      <c r="K126" s="11">
        <f t="shared" si="3"/>
        <v>0</v>
      </c>
      <c r="L126" s="11">
        <f>SUM($K$2:K126)</f>
        <v>19480.006879999997</v>
      </c>
      <c r="M126" s="11">
        <f>I126 * $P$1 * $P$2  * $P$3</f>
        <v>18015.629639040006</v>
      </c>
    </row>
  </sheetData>
  <sortState ref="A2:M126">
    <sortCondition descending="1" ref="D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6"/>
  <sheetViews>
    <sheetView tabSelected="1" workbookViewId="0">
      <selection activeCell="D7" sqref="D7"/>
    </sheetView>
  </sheetViews>
  <sheetFormatPr defaultRowHeight="15" x14ac:dyDescent="0.25"/>
  <cols>
    <col min="1" max="1" width="2.140625" bestFit="1" customWidth="1"/>
    <col min="2" max="2" width="2" bestFit="1" customWidth="1"/>
    <col min="3" max="3" width="2.85546875" bestFit="1" customWidth="1"/>
    <col min="4" max="4" width="19.5703125" bestFit="1" customWidth="1"/>
    <col min="5" max="5" width="32.85546875" bestFit="1" customWidth="1"/>
    <col min="6" max="6" width="32.5703125" bestFit="1" customWidth="1"/>
    <col min="7" max="7" width="5.5703125" bestFit="1" customWidth="1"/>
    <col min="8" max="8" width="23.42578125" customWidth="1"/>
    <col min="9" max="9" width="38" bestFit="1" customWidth="1"/>
    <col min="10" max="10" width="35.7109375" bestFit="1" customWidth="1"/>
    <col min="11" max="11" width="23.42578125" bestFit="1" customWidth="1"/>
    <col min="12" max="12" width="34.42578125" bestFit="1" customWidth="1"/>
    <col min="13" max="13" width="39.42578125" bestFit="1" customWidth="1"/>
    <col min="15" max="15" width="42.7109375" bestFit="1" customWidth="1"/>
    <col min="16" max="16" width="6.5703125" customWidth="1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4</v>
      </c>
      <c r="E1" s="3" t="s">
        <v>6</v>
      </c>
      <c r="F1" s="3" t="s">
        <v>14</v>
      </c>
      <c r="G1" s="3" t="s">
        <v>9</v>
      </c>
      <c r="H1" s="3" t="s">
        <v>24</v>
      </c>
      <c r="I1" s="3" t="s">
        <v>20</v>
      </c>
      <c r="J1" s="3" t="s">
        <v>21</v>
      </c>
      <c r="K1" s="3" t="s">
        <v>23</v>
      </c>
      <c r="L1" s="3" t="s">
        <v>22</v>
      </c>
      <c r="M1" s="3" t="s">
        <v>25</v>
      </c>
      <c r="O1" s="5" t="s">
        <v>13</v>
      </c>
      <c r="P1">
        <v>10000</v>
      </c>
    </row>
    <row r="2" spans="1:16" x14ac:dyDescent="0.25">
      <c r="A2" s="1">
        <f>'Second Set Result'!A104</f>
        <v>1</v>
      </c>
      <c r="B2" s="1">
        <f>'Second Set Result'!B104</f>
        <v>5</v>
      </c>
      <c r="C2" s="1">
        <f>'Second Set Result'!C104</f>
        <v>3</v>
      </c>
      <c r="D2" s="10">
        <f>'Second Set Result'!E104</f>
        <v>0.20170000000000002</v>
      </c>
      <c r="E2" s="11">
        <f>'Second Set Result'!G104</f>
        <v>48.45</v>
      </c>
      <c r="F2" s="12">
        <f>D2 * $P$1 * $P$4</f>
        <v>16.136000000000003</v>
      </c>
      <c r="G2" s="12">
        <f>F2 / ($P$2 * $P$1 * $P$4)</f>
        <v>18.242167715794821</v>
      </c>
      <c r="H2" s="12">
        <f>SUM($F$2:F2) / (COUNT($G$2:G2) * $P$2 * $P$1 * $P$4)</f>
        <v>18.242167715794821</v>
      </c>
      <c r="I2" s="10">
        <f>$P$4</f>
        <v>8.0000000000000002E-3</v>
      </c>
      <c r="J2" s="10">
        <f>SUM($F$2:F2) / ($P$1 * $P$2)</f>
        <v>0.14593734172635855</v>
      </c>
      <c r="K2" s="11">
        <f>F2 * E2</f>
        <v>781.78920000000016</v>
      </c>
      <c r="L2" s="11">
        <f>SUM($K$2:K2)</f>
        <v>781.78920000000016</v>
      </c>
      <c r="M2" s="11">
        <f>I2 * $P$1 * $P$2  * $P$3</f>
        <v>72.947919098880021</v>
      </c>
      <c r="O2" s="4" t="s">
        <v>18</v>
      </c>
      <c r="P2" s="6">
        <f>AVERAGE(D2:D126)</f>
        <v>1.1056799999999993E-2</v>
      </c>
    </row>
    <row r="3" spans="1:16" x14ac:dyDescent="0.25">
      <c r="A3" s="1">
        <f>'Second Set Result'!A97</f>
        <v>2</v>
      </c>
      <c r="B3" s="1">
        <f>'Second Set Result'!B97</f>
        <v>1</v>
      </c>
      <c r="C3" s="1">
        <f>'Second Set Result'!C97</f>
        <v>5</v>
      </c>
      <c r="D3" s="10">
        <f>'Second Set Result'!E97</f>
        <v>6.25E-2</v>
      </c>
      <c r="E3" s="11">
        <f>'Second Set Result'!G97</f>
        <v>57.9</v>
      </c>
      <c r="F3" s="12">
        <f>D3 * $P$1 * $P$4</f>
        <v>5</v>
      </c>
      <c r="G3" s="12">
        <f>F3 / ($P$2 * $P$1 * $P$4)</f>
        <v>5.6526300557123257</v>
      </c>
      <c r="H3" s="12">
        <f>SUM($F$2:F3) / (COUNT($G$2:G3) * $P$2 * $P$1 * $P$4)</f>
        <v>11.947398885753573</v>
      </c>
      <c r="I3" s="10">
        <f>I2 + $P$4</f>
        <v>1.6E-2</v>
      </c>
      <c r="J3" s="10">
        <f>SUM($F$2:F3) / ($P$1 * $P$2)</f>
        <v>0.19115838217205716</v>
      </c>
      <c r="K3" s="11">
        <f>F3 * E3</f>
        <v>289.5</v>
      </c>
      <c r="L3" s="11">
        <f>SUM($K$2:K3)</f>
        <v>1071.2892000000002</v>
      </c>
      <c r="M3" s="11">
        <f>I3 * $P$1 * $P$2  * $P$3</f>
        <v>145.89583819776004</v>
      </c>
      <c r="O3" s="4" t="s">
        <v>19</v>
      </c>
      <c r="P3" s="9">
        <f>AVERAGE(E2:E126)</f>
        <v>82.469520000000074</v>
      </c>
    </row>
    <row r="4" spans="1:16" x14ac:dyDescent="0.25">
      <c r="A4" s="1">
        <f>'Second Set Result'!A98</f>
        <v>2</v>
      </c>
      <c r="B4" s="1">
        <f>'Second Set Result'!B98</f>
        <v>1</v>
      </c>
      <c r="C4" s="1">
        <f>'Second Set Result'!C98</f>
        <v>4</v>
      </c>
      <c r="D4" s="10">
        <f>'Second Set Result'!E98</f>
        <v>6.13E-2</v>
      </c>
      <c r="E4" s="11">
        <f>'Second Set Result'!G98</f>
        <v>54.44</v>
      </c>
      <c r="F4" s="12">
        <f>D4 * $P$1 * $P$4</f>
        <v>4.9039999999999999</v>
      </c>
      <c r="G4" s="12">
        <f>F4 / ($P$2 * $P$1 * $P$4)</f>
        <v>5.5440995586426487</v>
      </c>
      <c r="H4" s="12">
        <f>SUM($F$2:F4) / (COUNT($G$2:G4) * $P$2 * $P$1 * $P$4)</f>
        <v>9.812965776716597</v>
      </c>
      <c r="I4" s="10">
        <f>I3 + $P$4</f>
        <v>2.4E-2</v>
      </c>
      <c r="J4" s="10">
        <f>SUM($F$2:F4) / ($P$1 * $P$2)</f>
        <v>0.23551117864119836</v>
      </c>
      <c r="K4" s="11">
        <f>F4 * E4</f>
        <v>266.97375999999997</v>
      </c>
      <c r="L4" s="11">
        <f>SUM($K$2:K4)</f>
        <v>1338.26296</v>
      </c>
      <c r="M4" s="11">
        <f>I4 * $P$1 * $P$2  * $P$3</f>
        <v>218.84375729664004</v>
      </c>
      <c r="O4" s="4" t="s">
        <v>10</v>
      </c>
      <c r="P4" s="6">
        <f>1/125</f>
        <v>8.0000000000000002E-3</v>
      </c>
    </row>
    <row r="5" spans="1:16" x14ac:dyDescent="0.25">
      <c r="A5" s="1">
        <f>'Second Set Result'!A120</f>
        <v>1</v>
      </c>
      <c r="B5" s="1">
        <f>'Second Set Result'!B120</f>
        <v>2</v>
      </c>
      <c r="C5" s="1">
        <f>'Second Set Result'!C120</f>
        <v>2</v>
      </c>
      <c r="D5" s="10">
        <f>'Second Set Result'!E120</f>
        <v>5.2699999999999997E-2</v>
      </c>
      <c r="E5" s="11">
        <f>'Second Set Result'!G120</f>
        <v>51.68</v>
      </c>
      <c r="F5" s="12">
        <f>D5 * $P$1 * $P$4</f>
        <v>4.2160000000000002</v>
      </c>
      <c r="G5" s="12">
        <f>F5 / ($P$2 * $P$1 * $P$4)</f>
        <v>4.7662976629766334</v>
      </c>
      <c r="H5" s="12">
        <f>SUM($F$2:F5) / (COUNT($G$2:G5) * $P$2 * $P$1 * $P$4)</f>
        <v>8.5512987482816065</v>
      </c>
      <c r="I5" s="10">
        <f t="shared" ref="I5:I68" si="0">I4 + $P$4</f>
        <v>3.2000000000000001E-2</v>
      </c>
      <c r="J5" s="10">
        <f>SUM($F$2:F5) / ($P$1 * $P$2)</f>
        <v>0.27364155994501144</v>
      </c>
      <c r="K5" s="11">
        <f>F5 * E5</f>
        <v>217.88288</v>
      </c>
      <c r="L5" s="11">
        <f>SUM($K$2:K5)</f>
        <v>1556.1458400000001</v>
      </c>
      <c r="M5" s="11">
        <f>I5 * $P$1 * $P$2  * $P$3</f>
        <v>291.79167639552008</v>
      </c>
    </row>
    <row r="6" spans="1:16" x14ac:dyDescent="0.25">
      <c r="A6" s="1">
        <f>'Second Set Result'!A96</f>
        <v>2</v>
      </c>
      <c r="B6" s="1">
        <f>'Second Set Result'!B96</f>
        <v>2</v>
      </c>
      <c r="C6" s="1">
        <f>'Second Set Result'!C96</f>
        <v>1</v>
      </c>
      <c r="D6" s="10">
        <f>'Second Set Result'!E96</f>
        <v>4.24E-2</v>
      </c>
      <c r="E6" s="11">
        <f>'Second Set Result'!G96</f>
        <v>59.06</v>
      </c>
      <c r="F6" s="12">
        <f>D6 * $P$1 * $P$4</f>
        <v>3.3919999999999999</v>
      </c>
      <c r="G6" s="12">
        <f>F6 / ($P$2 * $P$1 * $P$4)</f>
        <v>3.8347442297952417</v>
      </c>
      <c r="H6" s="12">
        <f>SUM($F$2:F6) / (COUNT($G$2:G6) * $P$2 * $P$1 * $P$4)</f>
        <v>7.6079878445843336</v>
      </c>
      <c r="I6" s="10">
        <f t="shared" si="0"/>
        <v>0.04</v>
      </c>
      <c r="J6" s="10">
        <f>SUM($F$2:F6) / ($P$1 * $P$2)</f>
        <v>0.30431951378337335</v>
      </c>
      <c r="K6" s="11">
        <f t="shared" ref="K6:K69" si="1">F6 * E6</f>
        <v>200.33152000000001</v>
      </c>
      <c r="L6" s="11">
        <f>SUM($K$2:K6)</f>
        <v>1756.4773600000001</v>
      </c>
      <c r="M6" s="11">
        <f>I6 * $P$1 * $P$2  * $P$3</f>
        <v>364.73959549440008</v>
      </c>
    </row>
    <row r="7" spans="1:16" x14ac:dyDescent="0.25">
      <c r="A7" s="1">
        <f>'Second Set Result'!A94</f>
        <v>2</v>
      </c>
      <c r="B7" s="1">
        <f>'Second Set Result'!B94</f>
        <v>2</v>
      </c>
      <c r="C7" s="1">
        <f>'Second Set Result'!C94</f>
        <v>3</v>
      </c>
      <c r="D7" s="10">
        <f>'Second Set Result'!E94</f>
        <v>4.1399999999999999E-2</v>
      </c>
      <c r="E7" s="11">
        <f>'Second Set Result'!G94</f>
        <v>62.63</v>
      </c>
      <c r="F7" s="12">
        <f>D7 * $P$1 * $P$4</f>
        <v>3.3120000000000003</v>
      </c>
      <c r="G7" s="12">
        <f>F7 / ($P$2 * $P$1 * $P$4)</f>
        <v>3.7443021489038446</v>
      </c>
      <c r="H7" s="12">
        <f>SUM($F$2:F7) / (COUNT($G$2:G7) * $P$2 * $P$1 * $P$4)</f>
        <v>6.9640402286375842</v>
      </c>
      <c r="I7" s="10">
        <f t="shared" si="0"/>
        <v>4.8000000000000001E-2</v>
      </c>
      <c r="J7" s="10">
        <f>SUM($F$2:F7) / ($P$1 * $P$2)</f>
        <v>0.33427393097460412</v>
      </c>
      <c r="K7" s="11">
        <f t="shared" si="1"/>
        <v>207.43056000000001</v>
      </c>
      <c r="L7" s="11">
        <f>SUM($K$2:K7)</f>
        <v>1963.9079200000001</v>
      </c>
      <c r="M7" s="11">
        <f>I7 * $P$1 * $P$2  * $P$3</f>
        <v>437.68751459328007</v>
      </c>
    </row>
    <row r="8" spans="1:16" x14ac:dyDescent="0.25">
      <c r="A8" s="1">
        <f>'Second Set Result'!A76</f>
        <v>3</v>
      </c>
      <c r="B8" s="1">
        <f>'Second Set Result'!B76</f>
        <v>1</v>
      </c>
      <c r="C8" s="1">
        <f>'Second Set Result'!C76</f>
        <v>1</v>
      </c>
      <c r="D8" s="10">
        <f>'Second Set Result'!E76</f>
        <v>3.85E-2</v>
      </c>
      <c r="E8" s="11">
        <f>'Second Set Result'!G76</f>
        <v>44.19</v>
      </c>
      <c r="F8" s="12">
        <f>D8 * $P$1 * $P$4</f>
        <v>3.08</v>
      </c>
      <c r="G8" s="12">
        <f>F8 / ($P$2 * $P$1 * $P$4)</f>
        <v>3.4820201143187925</v>
      </c>
      <c r="H8" s="12">
        <f>SUM($F$2:F8) / (COUNT($G$2:G8) * $P$2 * $P$1 * $P$4)</f>
        <v>6.4666087837349</v>
      </c>
      <c r="I8" s="10">
        <f t="shared" si="0"/>
        <v>5.6000000000000001E-2</v>
      </c>
      <c r="J8" s="10">
        <f>SUM($F$2:F8) / ($P$1 * $P$2)</f>
        <v>0.3621300918891544</v>
      </c>
      <c r="K8" s="11">
        <f t="shared" si="1"/>
        <v>136.1052</v>
      </c>
      <c r="L8" s="11">
        <f>SUM($K$2:K8)</f>
        <v>2100.0131200000001</v>
      </c>
      <c r="M8" s="11">
        <f>I8 * $P$1 * $P$2  * $P$3</f>
        <v>510.63543369216018</v>
      </c>
    </row>
    <row r="9" spans="1:16" x14ac:dyDescent="0.25">
      <c r="A9" s="1">
        <f>'Second Set Result'!A86</f>
        <v>2</v>
      </c>
      <c r="B9" s="1">
        <f>'Second Set Result'!B86</f>
        <v>4</v>
      </c>
      <c r="C9" s="1">
        <f>'Second Set Result'!C86</f>
        <v>1</v>
      </c>
      <c r="D9" s="10">
        <f>'Second Set Result'!E86</f>
        <v>3.7200000000000004E-2</v>
      </c>
      <c r="E9" s="11">
        <f>'Second Set Result'!G86</f>
        <v>38.24</v>
      </c>
      <c r="F9" s="12">
        <f>D9 * $P$1 * $P$4</f>
        <v>2.9760000000000004</v>
      </c>
      <c r="G9" s="12">
        <f>F9 / ($P$2 * $P$1 * $P$4)</f>
        <v>3.3644454091599765</v>
      </c>
      <c r="H9" s="12">
        <f>SUM($F$2:F9) / (COUNT($G$2:G9) * $P$2 * $P$1 * $P$4)</f>
        <v>6.0788383619130348</v>
      </c>
      <c r="I9" s="10">
        <f t="shared" si="0"/>
        <v>6.4000000000000001E-2</v>
      </c>
      <c r="J9" s="10">
        <f>SUM($F$2:F9) / ($P$1 * $P$2)</f>
        <v>0.38904565516243422</v>
      </c>
      <c r="K9" s="11">
        <f t="shared" si="1"/>
        <v>113.80224000000003</v>
      </c>
      <c r="L9" s="11">
        <f>SUM($K$2:K9)</f>
        <v>2213.8153600000001</v>
      </c>
      <c r="M9" s="11">
        <f>I9 * $P$1 * $P$2  * $P$3</f>
        <v>583.58335279104017</v>
      </c>
    </row>
    <row r="10" spans="1:16" x14ac:dyDescent="0.25">
      <c r="A10" s="1">
        <f>'Second Set Result'!A50</f>
        <v>4</v>
      </c>
      <c r="B10" s="1">
        <f>'Second Set Result'!B50</f>
        <v>1</v>
      </c>
      <c r="C10" s="1">
        <f>'Second Set Result'!C50</f>
        <v>2</v>
      </c>
      <c r="D10" s="10">
        <f>'Second Set Result'!E50</f>
        <v>3.6000000000000004E-2</v>
      </c>
      <c r="E10" s="11">
        <f>'Second Set Result'!G50</f>
        <v>48.22</v>
      </c>
      <c r="F10" s="12">
        <f>D10 * $P$1 * $P$4</f>
        <v>2.8800000000000003</v>
      </c>
      <c r="G10" s="12">
        <f>F10 / ($P$2 * $P$1 * $P$4)</f>
        <v>3.2559149120902999</v>
      </c>
      <c r="H10" s="12">
        <f>SUM($F$2:F10) / (COUNT($G$2:G10) * $P$2 * $P$1 * $P$4)</f>
        <v>5.7651802008216197</v>
      </c>
      <c r="I10" s="10">
        <f t="shared" si="0"/>
        <v>7.2000000000000008E-2</v>
      </c>
      <c r="J10" s="10">
        <f>SUM($F$2:F10) / ($P$1 * $P$2)</f>
        <v>0.41509297445915666</v>
      </c>
      <c r="K10" s="11">
        <f t="shared" si="1"/>
        <v>138.87360000000001</v>
      </c>
      <c r="L10" s="11">
        <f>SUM($K$2:K10)</f>
        <v>2352.68896</v>
      </c>
      <c r="M10" s="11">
        <f>I10 * $P$1 * $P$2  * $P$3</f>
        <v>656.53127188992028</v>
      </c>
    </row>
    <row r="11" spans="1:16" x14ac:dyDescent="0.25">
      <c r="A11" s="1">
        <f>'Second Set Result'!A84</f>
        <v>2</v>
      </c>
      <c r="B11" s="1">
        <f>'Second Set Result'!B84</f>
        <v>4</v>
      </c>
      <c r="C11" s="1">
        <f>'Second Set Result'!C84</f>
        <v>3</v>
      </c>
      <c r="D11" s="10">
        <f>'Second Set Result'!E84</f>
        <v>3.5099999999999999E-2</v>
      </c>
      <c r="E11" s="11">
        <f>'Second Set Result'!G84</f>
        <v>61.75</v>
      </c>
      <c r="F11" s="12">
        <f>D11 * $P$1 * $P$4</f>
        <v>2.8080000000000003</v>
      </c>
      <c r="G11" s="12">
        <f>F11 / ($P$2 * $P$1 * $P$4)</f>
        <v>3.1745170392880424</v>
      </c>
      <c r="H11" s="12">
        <f>SUM($F$2:F11) / (COUNT($G$2:G11) * $P$2 * $P$1 * $P$4)</f>
        <v>5.5061138846682622</v>
      </c>
      <c r="I11" s="10">
        <f t="shared" si="0"/>
        <v>8.0000000000000016E-2</v>
      </c>
      <c r="J11" s="10">
        <f>SUM($F$2:F11) / ($P$1 * $P$2)</f>
        <v>0.44048911077346098</v>
      </c>
      <c r="K11" s="11">
        <f t="shared" si="1"/>
        <v>173.39400000000001</v>
      </c>
      <c r="L11" s="11">
        <f>SUM($K$2:K11)</f>
        <v>2526.0829599999997</v>
      </c>
      <c r="M11" s="11">
        <f>I11 * $P$1 * $P$2  * $P$3</f>
        <v>729.47919098880038</v>
      </c>
    </row>
    <row r="12" spans="1:16" x14ac:dyDescent="0.25">
      <c r="A12" s="1">
        <f>'Second Set Result'!A116</f>
        <v>1</v>
      </c>
      <c r="B12" s="1">
        <f>'Second Set Result'!B116</f>
        <v>3</v>
      </c>
      <c r="C12" s="1">
        <f>'Second Set Result'!C116</f>
        <v>1</v>
      </c>
      <c r="D12" s="10">
        <f>'Second Set Result'!E116</f>
        <v>2.9900000000000003E-2</v>
      </c>
      <c r="E12" s="11">
        <f>'Second Set Result'!G116</f>
        <v>44.28</v>
      </c>
      <c r="F12" s="12">
        <f>D12 * $P$1 * $P$4</f>
        <v>2.3920000000000003</v>
      </c>
      <c r="G12" s="12">
        <f>F12 / ($P$2 * $P$1 * $P$4)</f>
        <v>2.7042182186527768</v>
      </c>
      <c r="H12" s="12">
        <f>SUM($F$2:F12) / (COUNT($G$2:G12) * $P$2 * $P$1 * $P$4)</f>
        <v>5.2513960968486728</v>
      </c>
      <c r="I12" s="10">
        <f t="shared" si="0"/>
        <v>8.8000000000000023E-2</v>
      </c>
      <c r="J12" s="10">
        <f>SUM($F$2:F12) / ($P$1 * $P$2)</f>
        <v>0.4621228565226832</v>
      </c>
      <c r="K12" s="11">
        <f t="shared" si="1"/>
        <v>105.91776000000002</v>
      </c>
      <c r="L12" s="11">
        <f>SUM($K$2:K12)</f>
        <v>2632.0007199999995</v>
      </c>
      <c r="M12" s="11">
        <f>I12 * $P$1 * $P$2  * $P$3</f>
        <v>802.42711008768038</v>
      </c>
    </row>
    <row r="13" spans="1:16" x14ac:dyDescent="0.25">
      <c r="A13" s="1">
        <f>'Second Set Result'!A114</f>
        <v>1</v>
      </c>
      <c r="B13" s="1">
        <f>'Second Set Result'!B114</f>
        <v>3</v>
      </c>
      <c r="C13" s="1">
        <f>'Second Set Result'!C114</f>
        <v>3</v>
      </c>
      <c r="D13" s="10">
        <f>'Second Set Result'!E114</f>
        <v>2.64E-2</v>
      </c>
      <c r="E13" s="11">
        <f>'Second Set Result'!G114</f>
        <v>69.099999999999994</v>
      </c>
      <c r="F13" s="12">
        <f>D13 * $P$1 * $P$4</f>
        <v>2.1120000000000001</v>
      </c>
      <c r="G13" s="12">
        <f>F13 / ($P$2 * $P$1 * $P$4)</f>
        <v>2.3876709355328862</v>
      </c>
      <c r="H13" s="12">
        <f>SUM($F$2:F13) / (COUNT($G$2:G13) * $P$2 * $P$1 * $P$4)</f>
        <v>5.0127523334056905</v>
      </c>
      <c r="I13" s="10">
        <f t="shared" si="0"/>
        <v>9.600000000000003E-2</v>
      </c>
      <c r="J13" s="10">
        <f>SUM($F$2:F13) / ($P$1 * $P$2)</f>
        <v>0.48122422400694631</v>
      </c>
      <c r="K13" s="11">
        <f t="shared" si="1"/>
        <v>145.9392</v>
      </c>
      <c r="L13" s="11">
        <f>SUM($K$2:K13)</f>
        <v>2777.9399199999993</v>
      </c>
      <c r="M13" s="11">
        <f>I13 * $P$1 * $P$2  * $P$3</f>
        <v>875.3750291865606</v>
      </c>
    </row>
    <row r="14" spans="1:16" x14ac:dyDescent="0.25">
      <c r="A14" s="1">
        <f>'Second Set Result'!A113</f>
        <v>1</v>
      </c>
      <c r="B14" s="1">
        <f>'Second Set Result'!B113</f>
        <v>3</v>
      </c>
      <c r="C14" s="1">
        <f>'Second Set Result'!C113</f>
        <v>4</v>
      </c>
      <c r="D14" s="10">
        <f>'Second Set Result'!E113</f>
        <v>2.35E-2</v>
      </c>
      <c r="E14" s="11">
        <f>'Second Set Result'!G113</f>
        <v>80.22</v>
      </c>
      <c r="F14" s="12">
        <f>D14 * $P$1 * $P$4</f>
        <v>1.8800000000000001</v>
      </c>
      <c r="G14" s="12">
        <f>F14 / ($P$2 * $P$1 * $P$4)</f>
        <v>2.1253889009478346</v>
      </c>
      <c r="H14" s="12">
        <f>SUM($F$2:F14) / (COUNT($G$2:G14) * $P$2 * $P$1 * $P$4)</f>
        <v>4.7906474539858559</v>
      </c>
      <c r="I14" s="10">
        <f t="shared" si="0"/>
        <v>0.10400000000000004</v>
      </c>
      <c r="J14" s="10">
        <f>SUM($F$2:F14) / ($P$1 * $P$2)</f>
        <v>0.498227335214529</v>
      </c>
      <c r="K14" s="11">
        <f t="shared" si="1"/>
        <v>150.81360000000001</v>
      </c>
      <c r="L14" s="11">
        <f>SUM($K$2:K14)</f>
        <v>2928.7535199999993</v>
      </c>
      <c r="M14" s="11">
        <f>I14 * $P$1 * $P$2  * $P$3</f>
        <v>948.3229482854407</v>
      </c>
    </row>
    <row r="15" spans="1:16" x14ac:dyDescent="0.25">
      <c r="A15" s="1">
        <f>'Second Set Result'!A63</f>
        <v>3</v>
      </c>
      <c r="B15" s="1">
        <f>'Second Set Result'!B63</f>
        <v>3</v>
      </c>
      <c r="C15" s="1">
        <f>'Second Set Result'!C63</f>
        <v>4</v>
      </c>
      <c r="D15" s="10">
        <f>'Second Set Result'!E63</f>
        <v>2.2499999999999999E-2</v>
      </c>
      <c r="E15" s="11">
        <f>'Second Set Result'!G63</f>
        <v>101.59</v>
      </c>
      <c r="F15" s="12">
        <f>D15 * $P$1 * $P$4</f>
        <v>1.8</v>
      </c>
      <c r="G15" s="12">
        <f>F15 / ($P$2 * $P$1 * $P$4)</f>
        <v>2.0349468200564371</v>
      </c>
      <c r="H15" s="12">
        <f>SUM($F$2:F15) / (COUNT($G$2:G15) * $P$2 * $P$1 * $P$4)</f>
        <v>4.5938116944194682</v>
      </c>
      <c r="I15" s="10">
        <f t="shared" si="0"/>
        <v>0.11200000000000004</v>
      </c>
      <c r="J15" s="10">
        <f>SUM($F$2:F15) / ($P$1 * $P$2)</f>
        <v>0.51450690977498048</v>
      </c>
      <c r="K15" s="11">
        <f t="shared" si="1"/>
        <v>182.86200000000002</v>
      </c>
      <c r="L15" s="11">
        <f>SUM($K$2:K15)</f>
        <v>3111.6155199999994</v>
      </c>
      <c r="M15" s="11">
        <f>I15 * $P$1 * $P$2  * $P$3</f>
        <v>1021.2708673843208</v>
      </c>
    </row>
    <row r="16" spans="1:16" x14ac:dyDescent="0.25">
      <c r="A16" s="1">
        <f>'Second Set Result'!A125</f>
        <v>1</v>
      </c>
      <c r="B16" s="1">
        <f>'Second Set Result'!B125</f>
        <v>1</v>
      </c>
      <c r="C16" s="1">
        <f>'Second Set Result'!C125</f>
        <v>2</v>
      </c>
      <c r="D16" s="10">
        <f>'Second Set Result'!E125</f>
        <v>2.1600000000000001E-2</v>
      </c>
      <c r="E16" s="11">
        <f>'Second Set Result'!G125</f>
        <v>78.430000000000007</v>
      </c>
      <c r="F16" s="12">
        <f>D16 * $P$1 * $P$4</f>
        <v>1.728</v>
      </c>
      <c r="G16" s="12">
        <f>F16 / ($P$2 * $P$1 * $P$4)</f>
        <v>1.9535489472541796</v>
      </c>
      <c r="H16" s="12">
        <f>SUM($F$2:F16) / (COUNT($G$2:G16) * $P$2 * $P$1 * $P$4)</f>
        <v>4.4177941779417829</v>
      </c>
      <c r="I16" s="10">
        <f t="shared" si="0"/>
        <v>0.12000000000000005</v>
      </c>
      <c r="J16" s="10">
        <f>SUM($F$2:F16) / ($P$1 * $P$2)</f>
        <v>0.5301353013530139</v>
      </c>
      <c r="K16" s="11">
        <f t="shared" si="1"/>
        <v>135.52704</v>
      </c>
      <c r="L16" s="11">
        <f>SUM($K$2:K16)</f>
        <v>3247.1425599999993</v>
      </c>
      <c r="M16" s="11">
        <f>I16 * $P$1 * $P$2  * $P$3</f>
        <v>1094.2187864832006</v>
      </c>
    </row>
    <row r="17" spans="1:13" x14ac:dyDescent="0.25">
      <c r="A17" s="1">
        <f>'Second Set Result'!A60</f>
        <v>3</v>
      </c>
      <c r="B17" s="1">
        <f>'Second Set Result'!B60</f>
        <v>4</v>
      </c>
      <c r="C17" s="1">
        <f>'Second Set Result'!C60</f>
        <v>2</v>
      </c>
      <c r="D17" s="10">
        <f>'Second Set Result'!E60</f>
        <v>2.0400000000000001E-2</v>
      </c>
      <c r="E17" s="11">
        <f>'Second Set Result'!G60</f>
        <v>49.4</v>
      </c>
      <c r="F17" s="12">
        <f>D17 * $P$1 * $P$4</f>
        <v>1.6320000000000003</v>
      </c>
      <c r="G17" s="12">
        <f>F17 / ($P$2 * $P$1 * $P$4)</f>
        <v>1.8450184501845035</v>
      </c>
      <c r="H17" s="12">
        <f>SUM($F$2:F17) / (COUNT($G$2:G17) * $P$2 * $P$1 * $P$4)</f>
        <v>4.2569956949569523</v>
      </c>
      <c r="I17" s="10">
        <f t="shared" si="0"/>
        <v>0.12800000000000006</v>
      </c>
      <c r="J17" s="10">
        <f>SUM($F$2:F17) / ($P$1 * $P$2)</f>
        <v>0.54489544895448994</v>
      </c>
      <c r="K17" s="11">
        <f t="shared" si="1"/>
        <v>80.620800000000017</v>
      </c>
      <c r="L17" s="11">
        <f>SUM($K$2:K17)</f>
        <v>3327.7633599999995</v>
      </c>
      <c r="M17" s="11">
        <f>I17 * $P$1 * $P$2  * $P$3</f>
        <v>1167.1667055820808</v>
      </c>
    </row>
    <row r="18" spans="1:13" x14ac:dyDescent="0.25">
      <c r="A18" s="1">
        <f>'Second Set Result'!A55</f>
        <v>3</v>
      </c>
      <c r="B18" s="1">
        <f>'Second Set Result'!B55</f>
        <v>5</v>
      </c>
      <c r="C18" s="1">
        <f>'Second Set Result'!C55</f>
        <v>2</v>
      </c>
      <c r="D18" s="10">
        <f>'Second Set Result'!E55</f>
        <v>0.02</v>
      </c>
      <c r="E18" s="11">
        <f>'Second Set Result'!G55</f>
        <v>77.75</v>
      </c>
      <c r="F18" s="12">
        <f>D18 * $P$1 * $P$4</f>
        <v>1.6</v>
      </c>
      <c r="G18" s="12">
        <f>F18 / ($P$2 * $P$1 * $P$4)</f>
        <v>1.8088416178279443</v>
      </c>
      <c r="H18" s="12">
        <f>SUM($F$2:F18) / (COUNT($G$2:G18) * $P$2 * $P$1 * $P$4)</f>
        <v>4.1129866315964225</v>
      </c>
      <c r="I18" s="10">
        <f t="shared" si="0"/>
        <v>0.13600000000000007</v>
      </c>
      <c r="J18" s="10">
        <f>SUM($F$2:F18) / ($P$1 * $P$2)</f>
        <v>0.55936618189711351</v>
      </c>
      <c r="K18" s="11">
        <f t="shared" si="1"/>
        <v>124.4</v>
      </c>
      <c r="L18" s="11">
        <f>SUM($K$2:K18)</f>
        <v>3452.1633599999996</v>
      </c>
      <c r="M18" s="11">
        <f>I18 * $P$1 * $P$2  * $P$3</f>
        <v>1240.114624680961</v>
      </c>
    </row>
    <row r="19" spans="1:13" x14ac:dyDescent="0.25">
      <c r="A19" s="1">
        <f>'Second Set Result'!A29</f>
        <v>4</v>
      </c>
      <c r="B19" s="1">
        <f>'Second Set Result'!B29</f>
        <v>5</v>
      </c>
      <c r="C19" s="1">
        <f>'Second Set Result'!C29</f>
        <v>3</v>
      </c>
      <c r="D19" s="10">
        <f>'Second Set Result'!E29</f>
        <v>1.84E-2</v>
      </c>
      <c r="E19" s="11">
        <f>'Second Set Result'!G29</f>
        <v>63.75</v>
      </c>
      <c r="F19" s="12">
        <f>D19 * $P$1 * $P$4</f>
        <v>1.472</v>
      </c>
      <c r="G19" s="12">
        <f>F19 / ($P$2 * $P$1 * $P$4)</f>
        <v>1.6641342884017085</v>
      </c>
      <c r="H19" s="12">
        <f>SUM($F$2:F19) / (COUNT($G$2:G19) * $P$2 * $P$1 * $P$4)</f>
        <v>3.9769392791967162</v>
      </c>
      <c r="I19" s="10">
        <f t="shared" si="0"/>
        <v>0.14400000000000007</v>
      </c>
      <c r="J19" s="10">
        <f>SUM($F$2:F19) / ($P$1 * $P$2)</f>
        <v>0.57267925620432725</v>
      </c>
      <c r="K19" s="11">
        <f t="shared" si="1"/>
        <v>93.84</v>
      </c>
      <c r="L19" s="11">
        <f>SUM($K$2:K19)</f>
        <v>3546.0033599999997</v>
      </c>
      <c r="M19" s="11">
        <f>I19 * $P$1 * $P$2  * $P$3</f>
        <v>1313.062543779841</v>
      </c>
    </row>
    <row r="20" spans="1:13" x14ac:dyDescent="0.25">
      <c r="A20" s="1">
        <f>'Second Set Result'!A41</f>
        <v>4</v>
      </c>
      <c r="B20" s="1">
        <f>'Second Set Result'!B41</f>
        <v>3</v>
      </c>
      <c r="C20" s="1">
        <f>'Second Set Result'!C41</f>
        <v>1</v>
      </c>
      <c r="D20" s="10">
        <f>'Second Set Result'!E41</f>
        <v>1.7399999999999999E-2</v>
      </c>
      <c r="E20" s="11">
        <f>'Second Set Result'!G41</f>
        <v>50.24</v>
      </c>
      <c r="F20" s="12">
        <f>D20 * $P$1 * $P$4</f>
        <v>1.3920000000000001</v>
      </c>
      <c r="G20" s="12">
        <f>F20 / ($P$2 * $P$1 * $P$4)</f>
        <v>1.5736922075103115</v>
      </c>
      <c r="H20" s="12">
        <f>SUM($F$2:F20) / (COUNT($G$2:G20) * $P$2 * $P$1 * $P$4)</f>
        <v>3.8504525912132208</v>
      </c>
      <c r="I20" s="10">
        <f t="shared" si="0"/>
        <v>0.15200000000000008</v>
      </c>
      <c r="J20" s="10">
        <f>SUM($F$2:F20) / ($P$1 * $P$2)</f>
        <v>0.58526879386440966</v>
      </c>
      <c r="K20" s="11">
        <f t="shared" si="1"/>
        <v>69.934080000000009</v>
      </c>
      <c r="L20" s="11">
        <f>SUM($K$2:K20)</f>
        <v>3615.9374399999997</v>
      </c>
      <c r="M20" s="11">
        <f>I20 * $P$1 * $P$2  * $P$3</f>
        <v>1386.010462878721</v>
      </c>
    </row>
    <row r="21" spans="1:13" x14ac:dyDescent="0.25">
      <c r="A21" s="1">
        <f>'Second Set Result'!A21</f>
        <v>5</v>
      </c>
      <c r="B21" s="1">
        <f>'Second Set Result'!B21</f>
        <v>2</v>
      </c>
      <c r="C21" s="1">
        <f>'Second Set Result'!C21</f>
        <v>1</v>
      </c>
      <c r="D21" s="10">
        <f>'Second Set Result'!E21</f>
        <v>1.6899999999999998E-2</v>
      </c>
      <c r="E21" s="11">
        <f>'Second Set Result'!G21</f>
        <v>43.44</v>
      </c>
      <c r="F21" s="12">
        <f>D21 * $P$1 * $P$4</f>
        <v>1.3519999999999999</v>
      </c>
      <c r="G21" s="12">
        <f>F21 / ($P$2 * $P$1 * $P$4)</f>
        <v>1.5284711670646127</v>
      </c>
      <c r="H21" s="12">
        <f>SUM($F$2:F21) / (COUNT($G$2:G21) * $P$2 * $P$1 * $P$4)</f>
        <v>3.7343535200057909</v>
      </c>
      <c r="I21" s="10">
        <f t="shared" si="0"/>
        <v>0.16000000000000009</v>
      </c>
      <c r="J21" s="10">
        <f>SUM($F$2:F21) / ($P$1 * $P$2)</f>
        <v>0.59749656320092659</v>
      </c>
      <c r="K21" s="11">
        <f t="shared" si="1"/>
        <v>58.730879999999992</v>
      </c>
      <c r="L21" s="11">
        <f>SUM($K$2:K21)</f>
        <v>3674.6683199999998</v>
      </c>
      <c r="M21" s="11">
        <f>I21 * $P$1 * $P$2  * $P$3</f>
        <v>1458.9583819776012</v>
      </c>
    </row>
    <row r="22" spans="1:13" x14ac:dyDescent="0.25">
      <c r="A22" s="1">
        <f>'Second Set Result'!A118</f>
        <v>1</v>
      </c>
      <c r="B22" s="1">
        <f>'Second Set Result'!B118</f>
        <v>2</v>
      </c>
      <c r="C22" s="1">
        <f>'Second Set Result'!C118</f>
        <v>4</v>
      </c>
      <c r="D22" s="10">
        <f>'Second Set Result'!E118</f>
        <v>1.6899999999999998E-2</v>
      </c>
      <c r="E22" s="11">
        <f>'Second Set Result'!G118</f>
        <v>81.66</v>
      </c>
      <c r="F22" s="12">
        <f>D22 * $P$1 * $P$4</f>
        <v>1.3519999999999999</v>
      </c>
      <c r="G22" s="12">
        <f>F22 / ($P$2 * $P$1 * $P$4)</f>
        <v>1.5284711670646127</v>
      </c>
      <c r="H22" s="12">
        <f>SUM($F$2:F22) / (COUNT($G$2:G22) * $P$2 * $P$1 * $P$4)</f>
        <v>3.6293115031990686</v>
      </c>
      <c r="I22" s="10">
        <f t="shared" si="0"/>
        <v>0.16800000000000009</v>
      </c>
      <c r="J22" s="10">
        <f>SUM($F$2:F22) / ($P$1 * $P$2)</f>
        <v>0.60972433253744351</v>
      </c>
      <c r="K22" s="11">
        <f t="shared" si="1"/>
        <v>110.40431999999998</v>
      </c>
      <c r="L22" s="11">
        <f>SUM($K$2:K22)</f>
        <v>3785.0726399999999</v>
      </c>
      <c r="M22" s="11">
        <f>I22 * $P$1 * $P$2  * $P$3</f>
        <v>1531.9063010764812</v>
      </c>
    </row>
    <row r="23" spans="1:13" x14ac:dyDescent="0.25">
      <c r="A23" s="1">
        <f>'Second Set Result'!A28</f>
        <v>4</v>
      </c>
      <c r="B23" s="1">
        <f>'Second Set Result'!B28</f>
        <v>5</v>
      </c>
      <c r="C23" s="1">
        <f>'Second Set Result'!C28</f>
        <v>4</v>
      </c>
      <c r="D23" s="10">
        <f>'Second Set Result'!E28</f>
        <v>1.66E-2</v>
      </c>
      <c r="E23" s="11">
        <f>'Second Set Result'!G28</f>
        <v>95.63</v>
      </c>
      <c r="F23" s="12">
        <f>D23 * $P$1 * $P$4</f>
        <v>1.3280000000000001</v>
      </c>
      <c r="G23" s="12">
        <f>F23 / ($P$2 * $P$1 * $P$4)</f>
        <v>1.5013385427971937</v>
      </c>
      <c r="H23" s="12">
        <f>SUM($F$2:F23) / (COUNT($G$2:G23) * $P$2 * $P$1 * $P$4)</f>
        <v>3.5325854595444381</v>
      </c>
      <c r="I23" s="10">
        <f t="shared" si="0"/>
        <v>0.1760000000000001</v>
      </c>
      <c r="J23" s="10">
        <f>SUM($F$2:F23) / ($P$1 * $P$2)</f>
        <v>0.62173504087982112</v>
      </c>
      <c r="K23" s="11">
        <f t="shared" si="1"/>
        <v>126.99664</v>
      </c>
      <c r="L23" s="11">
        <f>SUM($K$2:K23)</f>
        <v>3912.0692799999997</v>
      </c>
      <c r="M23" s="11">
        <f>I23 * $P$1 * $P$2  * $P$3</f>
        <v>1604.8542201753614</v>
      </c>
    </row>
    <row r="24" spans="1:13" x14ac:dyDescent="0.25">
      <c r="A24" s="1">
        <f>'Second Set Result'!A44</f>
        <v>4</v>
      </c>
      <c r="B24" s="1">
        <f>'Second Set Result'!B44</f>
        <v>2</v>
      </c>
      <c r="C24" s="1">
        <f>'Second Set Result'!C44</f>
        <v>3</v>
      </c>
      <c r="D24" s="10">
        <f>'Second Set Result'!E44</f>
        <v>1.6200000000000003E-2</v>
      </c>
      <c r="E24" s="11">
        <f>'Second Set Result'!G44</f>
        <v>54.69</v>
      </c>
      <c r="F24" s="12">
        <f>D24 * $P$1 * $P$4</f>
        <v>1.2960000000000003</v>
      </c>
      <c r="G24" s="12">
        <f>F24 / ($P$2 * $P$1 * $P$4)</f>
        <v>1.4651617104406351</v>
      </c>
      <c r="H24" s="12">
        <f>SUM($F$2:F24) / (COUNT($G$2:G24) * $P$2 * $P$1 * $P$4)</f>
        <v>3.4426974704529689</v>
      </c>
      <c r="I24" s="10">
        <f t="shared" si="0"/>
        <v>0.18400000000000011</v>
      </c>
      <c r="J24" s="10">
        <f>SUM($F$2:F24) / ($P$1 * $P$2)</f>
        <v>0.63345633456334627</v>
      </c>
      <c r="K24" s="11">
        <f t="shared" si="1"/>
        <v>70.878240000000005</v>
      </c>
      <c r="L24" s="11">
        <f>SUM($K$2:K24)</f>
        <v>3982.9475199999997</v>
      </c>
      <c r="M24" s="11">
        <f>I24 * $P$1 * $P$2  * $P$3</f>
        <v>1677.8021392742417</v>
      </c>
    </row>
    <row r="25" spans="1:13" x14ac:dyDescent="0.25">
      <c r="A25" s="1">
        <f>'Second Set Result'!A33</f>
        <v>4</v>
      </c>
      <c r="B25" s="1">
        <f>'Second Set Result'!B33</f>
        <v>4</v>
      </c>
      <c r="C25" s="1">
        <f>'Second Set Result'!C33</f>
        <v>4</v>
      </c>
      <c r="D25" s="10">
        <f>'Second Set Result'!E33</f>
        <v>1.61E-2</v>
      </c>
      <c r="E25" s="11">
        <f>'Second Set Result'!G33</f>
        <v>65</v>
      </c>
      <c r="F25" s="12">
        <f>D25 * $P$1 * $P$4</f>
        <v>1.288</v>
      </c>
      <c r="G25" s="12">
        <f>F25 / ($P$2 * $P$1 * $P$4)</f>
        <v>1.456117502351495</v>
      </c>
      <c r="H25" s="12">
        <f>SUM($F$2:F25) / (COUNT($G$2:G25) * $P$2 * $P$1 * $P$4)</f>
        <v>3.3599233051154065</v>
      </c>
      <c r="I25" s="10">
        <f t="shared" si="0"/>
        <v>0.19200000000000012</v>
      </c>
      <c r="J25" s="10">
        <f>SUM($F$2:F25) / ($P$1 * $P$2)</f>
        <v>0.64510527458215816</v>
      </c>
      <c r="K25" s="11">
        <f t="shared" si="1"/>
        <v>83.72</v>
      </c>
      <c r="L25" s="11">
        <f>SUM($K$2:K25)</f>
        <v>4066.6675199999995</v>
      </c>
      <c r="M25" s="11">
        <f>I25 * $P$1 * $P$2  * $P$3</f>
        <v>1750.7500583731216</v>
      </c>
    </row>
    <row r="26" spans="1:13" x14ac:dyDescent="0.25">
      <c r="A26" s="1">
        <f>'Second Set Result'!A121</f>
        <v>1</v>
      </c>
      <c r="B26" s="1">
        <f>'Second Set Result'!B121</f>
        <v>2</v>
      </c>
      <c r="C26" s="1">
        <f>'Second Set Result'!C121</f>
        <v>1</v>
      </c>
      <c r="D26" s="10">
        <f>'Second Set Result'!E121</f>
        <v>1.61E-2</v>
      </c>
      <c r="E26" s="11">
        <f>'Second Set Result'!G121</f>
        <v>46.08</v>
      </c>
      <c r="F26" s="12">
        <f>D26 * $P$1 * $P$4</f>
        <v>1.288</v>
      </c>
      <c r="G26" s="12">
        <f>F26 / ($P$2 * $P$1 * $P$4)</f>
        <v>1.456117502351495</v>
      </c>
      <c r="H26" s="12">
        <f>SUM($F$2:F26) / (COUNT($G$2:G26) * $P$2 * $P$1 * $P$4)</f>
        <v>3.2837710730048504</v>
      </c>
      <c r="I26" s="10">
        <f t="shared" si="0"/>
        <v>0.20000000000000012</v>
      </c>
      <c r="J26" s="10">
        <f>SUM($F$2:F26) / ($P$1 * $P$2)</f>
        <v>0.65675421460097005</v>
      </c>
      <c r="K26" s="11">
        <f t="shared" si="1"/>
        <v>59.351039999999998</v>
      </c>
      <c r="L26" s="11">
        <f>SUM($K$2:K26)</f>
        <v>4126.0185599999995</v>
      </c>
      <c r="M26" s="11">
        <f>I26 * $P$1 * $P$2  * $P$3</f>
        <v>1823.6979774720014</v>
      </c>
    </row>
    <row r="27" spans="1:13" x14ac:dyDescent="0.25">
      <c r="A27" s="1">
        <f>'Second Set Result'!A6</f>
        <v>5</v>
      </c>
      <c r="B27" s="1">
        <f>'Second Set Result'!B6</f>
        <v>5</v>
      </c>
      <c r="C27" s="1">
        <f>'Second Set Result'!C6</f>
        <v>1</v>
      </c>
      <c r="D27" s="10">
        <f>'Second Set Result'!E6</f>
        <v>1.5800000000000002E-2</v>
      </c>
      <c r="E27" s="11">
        <f>'Second Set Result'!G6</f>
        <v>45.12</v>
      </c>
      <c r="F27" s="12">
        <f>D27 * $P$1 * $P$4</f>
        <v>1.2640000000000002</v>
      </c>
      <c r="G27" s="12">
        <f>F27 / ($P$2 * $P$1 * $P$4)</f>
        <v>1.4289848780840761</v>
      </c>
      <c r="H27" s="12">
        <f>SUM($F$2:F27) / (COUNT($G$2:G27) * $P$2 * $P$1 * $P$4)</f>
        <v>3.2124331424309744</v>
      </c>
      <c r="I27" s="10">
        <f t="shared" si="0"/>
        <v>0.20800000000000013</v>
      </c>
      <c r="J27" s="10">
        <f>SUM($F$2:F27) / ($P$1 * $P$2)</f>
        <v>0.66818609362564263</v>
      </c>
      <c r="K27" s="11">
        <f t="shared" si="1"/>
        <v>57.031680000000009</v>
      </c>
      <c r="L27" s="11">
        <f>SUM($K$2:K27)</f>
        <v>4183.0502399999996</v>
      </c>
      <c r="M27" s="11">
        <f>I27 * $P$1 * $P$2  * $P$3</f>
        <v>1896.6458965708816</v>
      </c>
    </row>
    <row r="28" spans="1:13" x14ac:dyDescent="0.25">
      <c r="A28" s="1">
        <f>'Second Set Result'!A123</f>
        <v>1</v>
      </c>
      <c r="B28" s="1">
        <f>'Second Set Result'!B123</f>
        <v>1</v>
      </c>
      <c r="C28" s="1">
        <f>'Second Set Result'!C123</f>
        <v>4</v>
      </c>
      <c r="D28" s="10">
        <f>'Second Set Result'!E123</f>
        <v>1.4999999999999999E-2</v>
      </c>
      <c r="E28" s="11">
        <f>'Second Set Result'!G123</f>
        <v>71.78</v>
      </c>
      <c r="F28" s="12">
        <f>D28 * $P$1 * $P$4</f>
        <v>1.2</v>
      </c>
      <c r="G28" s="12">
        <f>F28 / ($P$2 * $P$1 * $P$4)</f>
        <v>1.3566312133709582</v>
      </c>
      <c r="H28" s="12">
        <f>SUM($F$2:F28) / (COUNT($G$2:G28) * $P$2 * $P$1 * $P$4)</f>
        <v>3.1436997376509734</v>
      </c>
      <c r="I28" s="10">
        <f t="shared" si="0"/>
        <v>0.21600000000000014</v>
      </c>
      <c r="J28" s="10">
        <f>SUM($F$2:F28) / ($P$1 * $P$2)</f>
        <v>0.6790391433326104</v>
      </c>
      <c r="K28" s="11">
        <f t="shared" si="1"/>
        <v>86.135999999999996</v>
      </c>
      <c r="L28" s="11">
        <f>SUM($K$2:K28)</f>
        <v>4269.18624</v>
      </c>
      <c r="M28" s="11">
        <f>I28 * $P$1 * $P$2  * $P$3</f>
        <v>1969.5938156697619</v>
      </c>
    </row>
    <row r="29" spans="1:13" x14ac:dyDescent="0.25">
      <c r="A29" s="1">
        <f>'Second Set Result'!A25</f>
        <v>5</v>
      </c>
      <c r="B29" s="1">
        <f>'Second Set Result'!B25</f>
        <v>1</v>
      </c>
      <c r="C29" s="1">
        <f>'Second Set Result'!C25</f>
        <v>2</v>
      </c>
      <c r="D29" s="10">
        <f>'Second Set Result'!E25</f>
        <v>1.3600000000000001E-2</v>
      </c>
      <c r="E29" s="11">
        <f>'Second Set Result'!G25</f>
        <v>68.34</v>
      </c>
      <c r="F29" s="12">
        <f>D29 * $P$1 * $P$4</f>
        <v>1.0880000000000001</v>
      </c>
      <c r="G29" s="12">
        <f>F29 / ($P$2 * $P$1 * $P$4)</f>
        <v>1.2300123001230021</v>
      </c>
      <c r="H29" s="12">
        <f>SUM($F$2:F29) / (COUNT($G$2:G29) * $P$2 * $P$1 * $P$4)</f>
        <v>3.07535375773926</v>
      </c>
      <c r="I29" s="10">
        <f t="shared" si="0"/>
        <v>0.22400000000000014</v>
      </c>
      <c r="J29" s="10">
        <f>SUM($F$2:F29) / ($P$1 * $P$2)</f>
        <v>0.68887924173359427</v>
      </c>
      <c r="K29" s="11">
        <f t="shared" si="1"/>
        <v>74.353920000000002</v>
      </c>
      <c r="L29" s="11">
        <f>SUM($K$2:K29)</f>
        <v>4343.5401599999996</v>
      </c>
      <c r="M29" s="11">
        <f>I29 * $P$1 * $P$2  * $P$3</f>
        <v>2042.5417347686418</v>
      </c>
    </row>
    <row r="30" spans="1:13" x14ac:dyDescent="0.25">
      <c r="A30" s="1">
        <f>'Second Set Result'!A124</f>
        <v>1</v>
      </c>
      <c r="B30" s="1">
        <f>'Second Set Result'!B124</f>
        <v>1</v>
      </c>
      <c r="C30" s="1">
        <f>'Second Set Result'!C124</f>
        <v>3</v>
      </c>
      <c r="D30" s="10">
        <f>'Second Set Result'!E124</f>
        <v>1.3600000000000001E-2</v>
      </c>
      <c r="E30" s="11">
        <f>'Second Set Result'!G124</f>
        <v>66.53</v>
      </c>
      <c r="F30" s="12">
        <f>D30 * $P$1 * $P$4</f>
        <v>1.0880000000000001</v>
      </c>
      <c r="G30" s="12">
        <f>F30 / ($P$2 * $P$1 * $P$4)</f>
        <v>1.2300123001230021</v>
      </c>
      <c r="H30" s="12">
        <f>SUM($F$2:F30) / (COUNT($G$2:G30) * $P$2 * $P$1 * $P$4)</f>
        <v>3.0117212936835269</v>
      </c>
      <c r="I30" s="10">
        <f t="shared" si="0"/>
        <v>0.23200000000000015</v>
      </c>
      <c r="J30" s="10">
        <f>SUM($F$2:F30) / ($P$1 * $P$2)</f>
        <v>0.69871934013457826</v>
      </c>
      <c r="K30" s="11">
        <f t="shared" si="1"/>
        <v>72.384640000000005</v>
      </c>
      <c r="L30" s="11">
        <f>SUM($K$2:K30)</f>
        <v>4415.9247999999998</v>
      </c>
      <c r="M30" s="11">
        <f>I30 * $P$1 * $P$2  * $P$3</f>
        <v>2115.4896538675216</v>
      </c>
    </row>
    <row r="31" spans="1:13" x14ac:dyDescent="0.25">
      <c r="A31" s="1">
        <f>'Second Set Result'!A79</f>
        <v>2</v>
      </c>
      <c r="B31" s="1">
        <f>'Second Set Result'!B79</f>
        <v>5</v>
      </c>
      <c r="C31" s="1">
        <f>'Second Set Result'!C79</f>
        <v>3</v>
      </c>
      <c r="D31" s="10">
        <f>'Second Set Result'!E79</f>
        <v>1.34E-2</v>
      </c>
      <c r="E31" s="11">
        <f>'Second Set Result'!G79</f>
        <v>54.36</v>
      </c>
      <c r="F31" s="12">
        <f>D31 * $P$1 * $P$4</f>
        <v>1.0720000000000001</v>
      </c>
      <c r="G31" s="12">
        <f>F31 / ($P$2 * $P$1 * $P$4)</f>
        <v>1.2119238839447226</v>
      </c>
      <c r="H31" s="12">
        <f>SUM($F$2:F31) / (COUNT($G$2:G31) * $P$2 * $P$1 * $P$4)</f>
        <v>2.9517280466922338</v>
      </c>
      <c r="I31" s="10">
        <f t="shared" si="0"/>
        <v>0.24000000000000016</v>
      </c>
      <c r="J31" s="10">
        <f>SUM($F$2:F31) / ($P$1 * $P$2)</f>
        <v>0.70841473120613607</v>
      </c>
      <c r="K31" s="11">
        <f t="shared" si="1"/>
        <v>58.273920000000004</v>
      </c>
      <c r="L31" s="11">
        <f>SUM($K$2:K31)</f>
        <v>4474.1987199999994</v>
      </c>
      <c r="M31" s="11">
        <f>I31 * $P$1 * $P$2  * $P$3</f>
        <v>2188.4375729664021</v>
      </c>
    </row>
    <row r="32" spans="1:13" x14ac:dyDescent="0.25">
      <c r="A32" s="1">
        <f>'Second Set Result'!A65</f>
        <v>3</v>
      </c>
      <c r="B32" s="1">
        <f>'Second Set Result'!B65</f>
        <v>3</v>
      </c>
      <c r="C32" s="1">
        <f>'Second Set Result'!C65</f>
        <v>2</v>
      </c>
      <c r="D32" s="10">
        <f>'Second Set Result'!E65</f>
        <v>1.3300000000000001E-2</v>
      </c>
      <c r="E32" s="11">
        <f>'Second Set Result'!G65</f>
        <v>57.17</v>
      </c>
      <c r="F32" s="12">
        <f>D32 * $P$1 * $P$4</f>
        <v>1.0640000000000001</v>
      </c>
      <c r="G32" s="12">
        <f>F32 / ($P$2 * $P$1 * $P$4)</f>
        <v>1.2028796758555829</v>
      </c>
      <c r="H32" s="12">
        <f>SUM($F$2:F32) / (COUNT($G$2:G32) * $P$2 * $P$1 * $P$4)</f>
        <v>2.8953135831168573</v>
      </c>
      <c r="I32" s="10">
        <f t="shared" si="0"/>
        <v>0.24800000000000016</v>
      </c>
      <c r="J32" s="10">
        <f>SUM($F$2:F32) / ($P$1 * $P$2)</f>
        <v>0.71803776861298063</v>
      </c>
      <c r="K32" s="11">
        <f t="shared" si="1"/>
        <v>60.828880000000005</v>
      </c>
      <c r="L32" s="11">
        <f>SUM($K$2:K32)</f>
        <v>4535.0275999999994</v>
      </c>
      <c r="M32" s="11">
        <f>I32 * $P$1 * $P$2  * $P$3</f>
        <v>2261.3854920652825</v>
      </c>
    </row>
    <row r="33" spans="1:13" x14ac:dyDescent="0.25">
      <c r="A33" s="1">
        <f>'Second Set Result'!A2</f>
        <v>5</v>
      </c>
      <c r="B33" s="1">
        <f>'Second Set Result'!B2</f>
        <v>5</v>
      </c>
      <c r="C33" s="1">
        <f>'Second Set Result'!C2</f>
        <v>5</v>
      </c>
      <c r="D33" s="10">
        <f>'Second Set Result'!E2</f>
        <v>1.29E-2</v>
      </c>
      <c r="E33" s="11">
        <f>'Second Set Result'!G2</f>
        <v>198.45</v>
      </c>
      <c r="F33" s="12">
        <f>D33 * $P$1 * $P$4</f>
        <v>1.032</v>
      </c>
      <c r="G33" s="12">
        <f>F33 / ($P$2 * $P$1 * $P$4)</f>
        <v>1.1667028434990241</v>
      </c>
      <c r="H33" s="12">
        <f>SUM($F$2:F33) / (COUNT($G$2:G33) * $P$2 * $P$1 * $P$4)</f>
        <v>2.8412944975037999</v>
      </c>
      <c r="I33" s="10">
        <f t="shared" si="0"/>
        <v>0.25600000000000017</v>
      </c>
      <c r="J33" s="10">
        <f>SUM($F$2:F33) / ($P$1 * $P$2)</f>
        <v>0.72737139136097284</v>
      </c>
      <c r="K33" s="11">
        <f t="shared" si="1"/>
        <v>204.8004</v>
      </c>
      <c r="L33" s="11">
        <f>SUM($K$2:K33)</f>
        <v>4739.8279999999995</v>
      </c>
      <c r="M33" s="11">
        <f>I33 * $P$1 * $P$2  * $P$3</f>
        <v>2334.3334111641625</v>
      </c>
    </row>
    <row r="34" spans="1:13" x14ac:dyDescent="0.25">
      <c r="A34" s="1">
        <f>'Second Set Result'!A58</f>
        <v>3</v>
      </c>
      <c r="B34" s="1">
        <f>'Second Set Result'!B58</f>
        <v>4</v>
      </c>
      <c r="C34" s="1">
        <f>'Second Set Result'!C58</f>
        <v>4</v>
      </c>
      <c r="D34" s="10">
        <f>'Second Set Result'!E58</f>
        <v>1.29E-2</v>
      </c>
      <c r="E34" s="11">
        <f>'Second Set Result'!G58</f>
        <v>110.92</v>
      </c>
      <c r="F34" s="12">
        <f>D34 * $P$1 * $P$4</f>
        <v>1.032</v>
      </c>
      <c r="G34" s="12">
        <f>F34 / ($P$2 * $P$1 * $P$4)</f>
        <v>1.1667028434990241</v>
      </c>
      <c r="H34" s="12">
        <f>SUM($F$2:F34) / (COUNT($G$2:G34) * $P$2 * $P$1 * $P$4)</f>
        <v>2.7905492958672915</v>
      </c>
      <c r="I34" s="10">
        <f t="shared" si="0"/>
        <v>0.26400000000000018</v>
      </c>
      <c r="J34" s="10">
        <f>SUM($F$2:F34) / ($P$1 * $P$2)</f>
        <v>0.73670501410896505</v>
      </c>
      <c r="K34" s="11">
        <f t="shared" si="1"/>
        <v>114.46944000000001</v>
      </c>
      <c r="L34" s="11">
        <f>SUM($K$2:K34)</f>
        <v>4854.2974399999994</v>
      </c>
      <c r="M34" s="11">
        <f>I34 * $P$1 * $P$2  * $P$3</f>
        <v>2407.2813302630425</v>
      </c>
    </row>
    <row r="35" spans="1:13" x14ac:dyDescent="0.25">
      <c r="A35" s="1">
        <f>'Second Set Result'!A62</f>
        <v>3</v>
      </c>
      <c r="B35" s="1">
        <f>'Second Set Result'!B62</f>
        <v>3</v>
      </c>
      <c r="C35" s="1">
        <f>'Second Set Result'!C62</f>
        <v>5</v>
      </c>
      <c r="D35" s="10">
        <f>'Second Set Result'!E62</f>
        <v>1.2199999999999999E-2</v>
      </c>
      <c r="E35" s="11">
        <f>'Second Set Result'!G62</f>
        <v>176.45</v>
      </c>
      <c r="F35" s="12">
        <f>D35 * $P$1 * $P$4</f>
        <v>0.97599999999999987</v>
      </c>
      <c r="G35" s="12">
        <f>F35 / ($P$2 * $P$1 * $P$4)</f>
        <v>1.1033933868750458</v>
      </c>
      <c r="H35" s="12">
        <f>SUM($F$2:F35) / (COUNT($G$2:G35) * $P$2 * $P$1 * $P$4)</f>
        <v>2.7409270632498721</v>
      </c>
      <c r="I35" s="10">
        <f t="shared" si="0"/>
        <v>0.27200000000000019</v>
      </c>
      <c r="J35" s="10">
        <f>SUM($F$2:F35) / ($P$1 * $P$2)</f>
        <v>0.74553216120396537</v>
      </c>
      <c r="K35" s="11">
        <f t="shared" si="1"/>
        <v>172.21519999999995</v>
      </c>
      <c r="L35" s="11">
        <f>SUM($K$2:K35)</f>
        <v>5026.512639999999</v>
      </c>
      <c r="M35" s="11">
        <f>I35 * $P$1 * $P$2  * $P$3</f>
        <v>2480.2292493619225</v>
      </c>
    </row>
    <row r="36" spans="1:13" x14ac:dyDescent="0.25">
      <c r="A36" s="1">
        <f>'Second Set Result'!A71</f>
        <v>3</v>
      </c>
      <c r="B36" s="1">
        <f>'Second Set Result'!B71</f>
        <v>2</v>
      </c>
      <c r="C36" s="1">
        <f>'Second Set Result'!C71</f>
        <v>1</v>
      </c>
      <c r="D36" s="10">
        <f>'Second Set Result'!E71</f>
        <v>1.1699999999999999E-2</v>
      </c>
      <c r="E36" s="11">
        <f>'Second Set Result'!G71</f>
        <v>56.12</v>
      </c>
      <c r="F36" s="12">
        <f>D36 * $P$1 * $P$4</f>
        <v>0.93599999999999994</v>
      </c>
      <c r="G36" s="12">
        <f>F36 / ($P$2 * $P$1 * $P$4)</f>
        <v>1.0581723464293473</v>
      </c>
      <c r="H36" s="12">
        <f>SUM($F$2:F36) / (COUNT($G$2:G36) * $P$2 * $P$1 * $P$4)</f>
        <v>2.6928483570550004</v>
      </c>
      <c r="I36" s="10">
        <f t="shared" si="0"/>
        <v>0.28000000000000019</v>
      </c>
      <c r="J36" s="10">
        <f>SUM($F$2:F36) / ($P$1 * $P$2)</f>
        <v>0.7539975399754002</v>
      </c>
      <c r="K36" s="11">
        <f t="shared" si="1"/>
        <v>52.528319999999994</v>
      </c>
      <c r="L36" s="11">
        <f>SUM($K$2:K36)</f>
        <v>5079.0409599999994</v>
      </c>
      <c r="M36" s="11">
        <f>I36 * $P$1 * $P$2  * $P$3</f>
        <v>2553.1771684608025</v>
      </c>
    </row>
    <row r="37" spans="1:13" x14ac:dyDescent="0.25">
      <c r="A37" s="1">
        <f>'Second Set Result'!A126</f>
        <v>1</v>
      </c>
      <c r="B37" s="1">
        <f>'Second Set Result'!B126</f>
        <v>1</v>
      </c>
      <c r="C37" s="1">
        <f>'Second Set Result'!C126</f>
        <v>1</v>
      </c>
      <c r="D37" s="10">
        <f>'Second Set Result'!E126</f>
        <v>1.1000000000000001E-2</v>
      </c>
      <c r="E37" s="11">
        <f>'Second Set Result'!G126</f>
        <v>79.77</v>
      </c>
      <c r="F37" s="12">
        <f>D37 * $P$1 * $P$4</f>
        <v>0.88000000000000012</v>
      </c>
      <c r="G37" s="12">
        <f>F37 / ($P$2 * $P$1 * $P$4)</f>
        <v>0.99486288980536941</v>
      </c>
      <c r="H37" s="12">
        <f>SUM($F$2:F37) / (COUNT($G$2:G37) * $P$2 * $P$1 * $P$4)</f>
        <v>2.6456820940758439</v>
      </c>
      <c r="I37" s="10">
        <f t="shared" si="0"/>
        <v>0.2880000000000002</v>
      </c>
      <c r="J37" s="10">
        <f>SUM($F$2:F37) / ($P$1 * $P$2)</f>
        <v>0.76195644309384314</v>
      </c>
      <c r="K37" s="11">
        <f t="shared" si="1"/>
        <v>70.197600000000008</v>
      </c>
      <c r="L37" s="11">
        <f>SUM($K$2:K37)</f>
        <v>5149.2385599999998</v>
      </c>
      <c r="M37" s="11">
        <f>I37 * $P$1 * $P$2  * $P$3</f>
        <v>2626.1250875596825</v>
      </c>
    </row>
    <row r="38" spans="1:13" x14ac:dyDescent="0.25">
      <c r="A38" s="1">
        <f>'Second Set Result'!A61</f>
        <v>3</v>
      </c>
      <c r="B38" s="1">
        <f>'Second Set Result'!B61</f>
        <v>4</v>
      </c>
      <c r="C38" s="1">
        <f>'Second Set Result'!C61</f>
        <v>1</v>
      </c>
      <c r="D38" s="10">
        <f>'Second Set Result'!E61</f>
        <v>9.7999999999999997E-3</v>
      </c>
      <c r="E38" s="11">
        <f>'Second Set Result'!G61</f>
        <v>44.29</v>
      </c>
      <c r="F38" s="12">
        <f>D38 * $P$1 * $P$4</f>
        <v>0.78400000000000003</v>
      </c>
      <c r="G38" s="12">
        <f>F38 / ($P$2 * $P$1 * $P$4)</f>
        <v>0.88633239273569264</v>
      </c>
      <c r="H38" s="12">
        <f>SUM($F$2:F38) / (COUNT($G$2:G38) * $P$2 * $P$1 * $P$4)</f>
        <v>2.5981321021477322</v>
      </c>
      <c r="I38" s="10">
        <f t="shared" si="0"/>
        <v>0.29600000000000021</v>
      </c>
      <c r="J38" s="10">
        <f>SUM($F$2:F38) / ($P$1 * $P$2)</f>
        <v>0.7690471022357287</v>
      </c>
      <c r="K38" s="11">
        <f t="shared" si="1"/>
        <v>34.72336</v>
      </c>
      <c r="L38" s="11">
        <f>SUM($K$2:K38)</f>
        <v>5183.9619199999997</v>
      </c>
      <c r="M38" s="11">
        <f>I38 * $P$1 * $P$2  * $P$3</f>
        <v>2699.0730066585629</v>
      </c>
    </row>
    <row r="39" spans="1:13" x14ac:dyDescent="0.25">
      <c r="A39" s="1">
        <f>'Second Set Result'!A78</f>
        <v>2</v>
      </c>
      <c r="B39" s="1">
        <f>'Second Set Result'!B78</f>
        <v>5</v>
      </c>
      <c r="C39" s="1">
        <f>'Second Set Result'!C78</f>
        <v>4</v>
      </c>
      <c r="D39" s="10">
        <f>'Second Set Result'!E78</f>
        <v>9.7999999999999997E-3</v>
      </c>
      <c r="E39" s="11">
        <f>'Second Set Result'!G78</f>
        <v>79.319999999999993</v>
      </c>
      <c r="F39" s="12">
        <f>D39 * $P$1 * $P$4</f>
        <v>0.78400000000000003</v>
      </c>
      <c r="G39" s="12">
        <f>F39 / ($P$2 * $P$1 * $P$4)</f>
        <v>0.88633239273569264</v>
      </c>
      <c r="H39" s="12">
        <f>SUM($F$2:F39) / (COUNT($G$2:G39) * $P$2 * $P$1 * $P$4)</f>
        <v>2.553084741373731</v>
      </c>
      <c r="I39" s="10">
        <f t="shared" si="0"/>
        <v>0.30400000000000021</v>
      </c>
      <c r="J39" s="10">
        <f>SUM($F$2:F39) / ($P$1 * $P$2)</f>
        <v>0.77613776137761437</v>
      </c>
      <c r="K39" s="11">
        <f t="shared" si="1"/>
        <v>62.186879999999995</v>
      </c>
      <c r="L39" s="11">
        <f>SUM($K$2:K39)</f>
        <v>5246.1487999999999</v>
      </c>
      <c r="M39" s="11">
        <f>I39 * $P$1 * $P$2  * $P$3</f>
        <v>2772.0209257574429</v>
      </c>
    </row>
    <row r="40" spans="1:13" x14ac:dyDescent="0.25">
      <c r="A40" s="1">
        <f>'Second Set Result'!A10</f>
        <v>5</v>
      </c>
      <c r="B40" s="1">
        <f>'Second Set Result'!B10</f>
        <v>4</v>
      </c>
      <c r="C40" s="1">
        <f>'Second Set Result'!C10</f>
        <v>2</v>
      </c>
      <c r="D40" s="10">
        <f>'Second Set Result'!E10</f>
        <v>9.7000000000000003E-3</v>
      </c>
      <c r="E40" s="11">
        <f>'Second Set Result'!G10</f>
        <v>81.59</v>
      </c>
      <c r="F40" s="12">
        <f>D40 * $P$1 * $P$4</f>
        <v>0.77600000000000002</v>
      </c>
      <c r="G40" s="12">
        <f>F40 / ($P$2 * $P$1 * $P$4)</f>
        <v>0.87728818464655289</v>
      </c>
      <c r="H40" s="12">
        <f>SUM($F$2:F40) / (COUNT($G$2:G40) * $P$2 * $P$1 * $P$4)</f>
        <v>2.5101155988935471</v>
      </c>
      <c r="I40" s="10">
        <f t="shared" si="0"/>
        <v>0.31200000000000022</v>
      </c>
      <c r="J40" s="10">
        <f>SUM($F$2:F40) / ($P$1 * $P$2)</f>
        <v>0.78315606685478667</v>
      </c>
      <c r="K40" s="11">
        <f t="shared" si="1"/>
        <v>63.313840000000006</v>
      </c>
      <c r="L40" s="11">
        <f>SUM($K$2:K40)</f>
        <v>5309.4626399999997</v>
      </c>
      <c r="M40" s="11">
        <f>I40 * $P$1 * $P$2  * $P$3</f>
        <v>2844.9688448563229</v>
      </c>
    </row>
    <row r="41" spans="1:13" x14ac:dyDescent="0.25">
      <c r="A41" s="1">
        <f>'Second Set Result'!A22</f>
        <v>5</v>
      </c>
      <c r="B41" s="1">
        <f>'Second Set Result'!B22</f>
        <v>1</v>
      </c>
      <c r="C41" s="1">
        <f>'Second Set Result'!C22</f>
        <v>5</v>
      </c>
      <c r="D41" s="10">
        <f>'Second Set Result'!E22</f>
        <v>9.3999999999999986E-3</v>
      </c>
      <c r="E41" s="11">
        <f>'Second Set Result'!G22</f>
        <v>188.94</v>
      </c>
      <c r="F41" s="12">
        <f>D41 * $P$1 * $P$4</f>
        <v>0.75199999999999989</v>
      </c>
      <c r="G41" s="12">
        <f>F41 / ($P$2 * $P$1 * $P$4)</f>
        <v>0.85015556037913365</v>
      </c>
      <c r="H41" s="12">
        <f>SUM($F$2:F41) / (COUNT($G$2:G41) * $P$2 * $P$1 * $P$4)</f>
        <v>2.4686165979306867</v>
      </c>
      <c r="I41" s="10">
        <f t="shared" si="0"/>
        <v>0.32000000000000023</v>
      </c>
      <c r="J41" s="10">
        <f>SUM($F$2:F41) / ($P$1 * $P$2)</f>
        <v>0.78995731133781977</v>
      </c>
      <c r="K41" s="11">
        <f t="shared" si="1"/>
        <v>142.08287999999999</v>
      </c>
      <c r="L41" s="11">
        <f>SUM($K$2:K41)</f>
        <v>5451.5455199999997</v>
      </c>
      <c r="M41" s="11">
        <f>I41 * $P$1 * $P$2  * $P$3</f>
        <v>2917.9167639552034</v>
      </c>
    </row>
    <row r="42" spans="1:13" x14ac:dyDescent="0.25">
      <c r="A42" s="1">
        <f>'Second Set Result'!A70</f>
        <v>3</v>
      </c>
      <c r="B42" s="1">
        <f>'Second Set Result'!B70</f>
        <v>2</v>
      </c>
      <c r="C42" s="1">
        <f>'Second Set Result'!C70</f>
        <v>2</v>
      </c>
      <c r="D42" s="10">
        <f>'Second Set Result'!E70</f>
        <v>9.3999999999999986E-3</v>
      </c>
      <c r="E42" s="11">
        <f>'Second Set Result'!G70</f>
        <v>60.36</v>
      </c>
      <c r="F42" s="12">
        <f>D42 * $P$1 * $P$4</f>
        <v>0.75199999999999989</v>
      </c>
      <c r="G42" s="12">
        <f>F42 / ($P$2 * $P$1 * $P$4)</f>
        <v>0.85015556037913365</v>
      </c>
      <c r="H42" s="12">
        <f>SUM($F$2:F42) / (COUNT($G$2:G42) * $P$2 * $P$1 * $P$4)</f>
        <v>2.4291419384782089</v>
      </c>
      <c r="I42" s="10">
        <f t="shared" si="0"/>
        <v>0.32800000000000024</v>
      </c>
      <c r="J42" s="10">
        <f>SUM($F$2:F42) / ($P$1 * $P$2)</f>
        <v>0.79675855582085275</v>
      </c>
      <c r="K42" s="11">
        <f t="shared" si="1"/>
        <v>45.390719999999995</v>
      </c>
      <c r="L42" s="11">
        <f>SUM($K$2:K42)</f>
        <v>5496.93624</v>
      </c>
      <c r="M42" s="11">
        <f>I42 * $P$1 * $P$2  * $P$3</f>
        <v>2990.8646830540829</v>
      </c>
    </row>
    <row r="43" spans="1:13" x14ac:dyDescent="0.25">
      <c r="A43" s="1">
        <f>'Second Set Result'!A15</f>
        <v>5</v>
      </c>
      <c r="B43" s="1">
        <f>'Second Set Result'!B15</f>
        <v>3</v>
      </c>
      <c r="C43" s="1">
        <f>'Second Set Result'!C15</f>
        <v>2</v>
      </c>
      <c r="D43" s="10">
        <f>'Second Set Result'!E15</f>
        <v>9.300000000000001E-3</v>
      </c>
      <c r="E43" s="11">
        <f>'Second Set Result'!G15</f>
        <v>51.44</v>
      </c>
      <c r="F43" s="12">
        <f>D43 * $P$1 * $P$4</f>
        <v>0.74400000000000011</v>
      </c>
      <c r="G43" s="12">
        <f>F43 / ($P$2 * $P$1 * $P$4)</f>
        <v>0.84111135228999412</v>
      </c>
      <c r="H43" s="12">
        <f>SUM($F$2:F43) / (COUNT($G$2:G43) * $P$2 * $P$1 * $P$4)</f>
        <v>2.3913316864261094</v>
      </c>
      <c r="I43" s="10">
        <f t="shared" si="0"/>
        <v>0.33600000000000024</v>
      </c>
      <c r="J43" s="10">
        <f>SUM($F$2:F43) / ($P$1 * $P$2)</f>
        <v>0.80348744663917271</v>
      </c>
      <c r="K43" s="11">
        <f t="shared" si="1"/>
        <v>38.271360000000001</v>
      </c>
      <c r="L43" s="11">
        <f>SUM($K$2:K43)</f>
        <v>5535.2075999999997</v>
      </c>
      <c r="M43" s="11">
        <f>I43 * $P$1 * $P$2  * $P$3</f>
        <v>3063.8126021529629</v>
      </c>
    </row>
    <row r="44" spans="1:13" x14ac:dyDescent="0.25">
      <c r="A44" s="1">
        <f>'Second Set Result'!A17</f>
        <v>5</v>
      </c>
      <c r="B44" s="1">
        <f>'Second Set Result'!B17</f>
        <v>2</v>
      </c>
      <c r="C44" s="1">
        <f>'Second Set Result'!C17</f>
        <v>5</v>
      </c>
      <c r="D44" s="10">
        <f>'Second Set Result'!E17</f>
        <v>9.1000000000000004E-3</v>
      </c>
      <c r="E44" s="11">
        <f>'Second Set Result'!G17</f>
        <v>113.67</v>
      </c>
      <c r="F44" s="12">
        <f>D44 * $P$1 * $P$4</f>
        <v>0.72799999999999998</v>
      </c>
      <c r="G44" s="12">
        <f>F44 / ($P$2 * $P$1 * $P$4)</f>
        <v>0.82302293611171451</v>
      </c>
      <c r="H44" s="12">
        <f>SUM($F$2:F44) / (COUNT($G$2:G44) * $P$2 * $P$1 * $P$4)</f>
        <v>2.3548593899071695</v>
      </c>
      <c r="I44" s="10">
        <f t="shared" si="0"/>
        <v>0.34400000000000025</v>
      </c>
      <c r="J44" s="10">
        <f>SUM($F$2:F44) / ($P$1 * $P$2)</f>
        <v>0.81007163012806638</v>
      </c>
      <c r="K44" s="11">
        <f t="shared" si="1"/>
        <v>82.751760000000004</v>
      </c>
      <c r="L44" s="11">
        <f>SUM($K$2:K44)</f>
        <v>5617.9593599999998</v>
      </c>
      <c r="M44" s="11">
        <f>I44 * $P$1 * $P$2  * $P$3</f>
        <v>3136.7605212518429</v>
      </c>
    </row>
    <row r="45" spans="1:13" x14ac:dyDescent="0.25">
      <c r="A45" s="1">
        <f>'Second Set Result'!A9</f>
        <v>5</v>
      </c>
      <c r="B45" s="1">
        <f>'Second Set Result'!B9</f>
        <v>4</v>
      </c>
      <c r="C45" s="1">
        <f>'Second Set Result'!C9</f>
        <v>3</v>
      </c>
      <c r="D45" s="10">
        <f>'Second Set Result'!E9</f>
        <v>9.0000000000000011E-3</v>
      </c>
      <c r="E45" s="11">
        <f>'Second Set Result'!G9</f>
        <v>70.48</v>
      </c>
      <c r="F45" s="12">
        <f>D45 * $P$1 * $P$4</f>
        <v>0.72000000000000008</v>
      </c>
      <c r="G45" s="12">
        <f>F45 / ($P$2 * $P$1 * $P$4)</f>
        <v>0.81397872802257498</v>
      </c>
      <c r="H45" s="12">
        <f>SUM($F$2:F45) / (COUNT($G$2:G45) * $P$2 * $P$1 * $P$4)</f>
        <v>2.3198393748643382</v>
      </c>
      <c r="I45" s="10">
        <f t="shared" si="0"/>
        <v>0.35200000000000026</v>
      </c>
      <c r="J45" s="10">
        <f>SUM($F$2:F45) / ($P$1 * $P$2)</f>
        <v>0.81658345995224701</v>
      </c>
      <c r="K45" s="11">
        <f t="shared" si="1"/>
        <v>50.74560000000001</v>
      </c>
      <c r="L45" s="11">
        <f>SUM($K$2:K45)</f>
        <v>5668.70496</v>
      </c>
      <c r="M45" s="11">
        <f>I45 * $P$1 * $P$2  * $P$3</f>
        <v>3209.7084403507233</v>
      </c>
    </row>
    <row r="46" spans="1:13" x14ac:dyDescent="0.25">
      <c r="A46" s="1">
        <f>'Second Set Result'!A24</f>
        <v>5</v>
      </c>
      <c r="B46" s="1">
        <f>'Second Set Result'!B24</f>
        <v>1</v>
      </c>
      <c r="C46" s="1">
        <f>'Second Set Result'!C24</f>
        <v>3</v>
      </c>
      <c r="D46" s="10">
        <f>'Second Set Result'!E24</f>
        <v>8.8999999999999999E-3</v>
      </c>
      <c r="E46" s="11">
        <f>'Second Set Result'!G24</f>
        <v>155.07</v>
      </c>
      <c r="F46" s="12">
        <f>D46 * $P$1 * $P$4</f>
        <v>0.71199999999999997</v>
      </c>
      <c r="G46" s="12">
        <f>F46 / ($P$2 * $P$1 * $P$4)</f>
        <v>0.80493451993343512</v>
      </c>
      <c r="H46" s="12">
        <f>SUM($F$2:F46) / (COUNT($G$2:G46) * $P$2 * $P$1 * $P$4)</f>
        <v>2.2861748225325402</v>
      </c>
      <c r="I46" s="10">
        <f t="shared" si="0"/>
        <v>0.36000000000000026</v>
      </c>
      <c r="J46" s="10">
        <f>SUM($F$2:F46) / ($P$1 * $P$2)</f>
        <v>0.82302293611171451</v>
      </c>
      <c r="K46" s="11">
        <f t="shared" si="1"/>
        <v>110.40983999999999</v>
      </c>
      <c r="L46" s="11">
        <f>SUM($K$2:K46)</f>
        <v>5779.1148000000003</v>
      </c>
      <c r="M46" s="11">
        <f>I46 * $P$1 * $P$2  * $P$3</f>
        <v>3282.6563594496033</v>
      </c>
    </row>
    <row r="47" spans="1:13" x14ac:dyDescent="0.25">
      <c r="A47" s="1">
        <f>'Second Set Result'!A119</f>
        <v>1</v>
      </c>
      <c r="B47" s="1">
        <f>'Second Set Result'!B119</f>
        <v>2</v>
      </c>
      <c r="C47" s="1">
        <f>'Second Set Result'!C119</f>
        <v>3</v>
      </c>
      <c r="D47" s="10">
        <f>'Second Set Result'!E119</f>
        <v>8.3000000000000001E-3</v>
      </c>
      <c r="E47" s="11">
        <f>'Second Set Result'!G119</f>
        <v>57.77</v>
      </c>
      <c r="F47" s="12">
        <f>D47 * $P$1 * $P$4</f>
        <v>0.66400000000000003</v>
      </c>
      <c r="G47" s="12">
        <f>F47 / ($P$2 * $P$1 * $P$4)</f>
        <v>0.75066927139859685</v>
      </c>
      <c r="H47" s="12">
        <f>SUM($F$2:F47) / (COUNT($G$2:G47) * $P$2 * $P$1 * $P$4)</f>
        <v>2.2527942670731069</v>
      </c>
      <c r="I47" s="10">
        <f t="shared" si="0"/>
        <v>0.36800000000000027</v>
      </c>
      <c r="J47" s="10">
        <f>SUM($F$2:F47) / ($P$1 * $P$2)</f>
        <v>0.82902829028290326</v>
      </c>
      <c r="K47" s="11">
        <f t="shared" si="1"/>
        <v>38.359280000000005</v>
      </c>
      <c r="L47" s="11">
        <f>SUM($K$2:K47)</f>
        <v>5817.47408</v>
      </c>
      <c r="M47" s="11">
        <f>I47 * $P$1 * $P$2  * $P$3</f>
        <v>3355.6042785484833</v>
      </c>
    </row>
    <row r="48" spans="1:13" x14ac:dyDescent="0.25">
      <c r="A48" s="1">
        <f>'Second Set Result'!A74</f>
        <v>3</v>
      </c>
      <c r="B48" s="1">
        <f>'Second Set Result'!B74</f>
        <v>1</v>
      </c>
      <c r="C48" s="1">
        <f>'Second Set Result'!C74</f>
        <v>3</v>
      </c>
      <c r="D48" s="10">
        <f>'Second Set Result'!E74</f>
        <v>7.6E-3</v>
      </c>
      <c r="E48" s="11">
        <f>'Second Set Result'!G74</f>
        <v>56.93</v>
      </c>
      <c r="F48" s="12">
        <f>D48 * $P$1 * $P$4</f>
        <v>0.60799999999999998</v>
      </c>
      <c r="G48" s="12">
        <f>F48 / ($P$2 * $P$1 * $P$4)</f>
        <v>0.68735981477461872</v>
      </c>
      <c r="H48" s="12">
        <f>SUM($F$2:F48) / (COUNT($G$2:G48) * $P$2 * $P$1 * $P$4)</f>
        <v>2.2194871510667555</v>
      </c>
      <c r="I48" s="10">
        <f t="shared" si="0"/>
        <v>0.37600000000000028</v>
      </c>
      <c r="J48" s="10">
        <f>SUM($F$2:F48) / ($P$1 * $P$2)</f>
        <v>0.83452716880110023</v>
      </c>
      <c r="K48" s="11">
        <f t="shared" si="1"/>
        <v>34.613439999999997</v>
      </c>
      <c r="L48" s="11">
        <f>SUM($K$2:K48)</f>
        <v>5852.08752</v>
      </c>
      <c r="M48" s="11">
        <f>I48 * $P$1 * $P$2  * $P$3</f>
        <v>3428.5521976473638</v>
      </c>
    </row>
    <row r="49" spans="1:13" x14ac:dyDescent="0.25">
      <c r="A49" s="1">
        <f>'Second Set Result'!A46</f>
        <v>4</v>
      </c>
      <c r="B49" s="1">
        <f>'Second Set Result'!B46</f>
        <v>2</v>
      </c>
      <c r="C49" s="1">
        <f>'Second Set Result'!C46</f>
        <v>1</v>
      </c>
      <c r="D49" s="10">
        <f>'Second Set Result'!E46</f>
        <v>7.4000000000000003E-3</v>
      </c>
      <c r="E49" s="11">
        <f>'Second Set Result'!G46</f>
        <v>31.51</v>
      </c>
      <c r="F49" s="12">
        <f>D49 * $P$1 * $P$4</f>
        <v>0.59199999999999997</v>
      </c>
      <c r="G49" s="12">
        <f>F49 / ($P$2 * $P$1 * $P$4)</f>
        <v>0.66927139859633933</v>
      </c>
      <c r="H49" s="12">
        <f>SUM($F$2:F49) / (COUNT($G$2:G49) * $P$2 * $P$1 * $P$4)</f>
        <v>2.1871909895569552</v>
      </c>
      <c r="I49" s="10">
        <f t="shared" si="0"/>
        <v>0.38400000000000029</v>
      </c>
      <c r="J49" s="10">
        <f>SUM($F$2:F49) / ($P$1 * $P$2)</f>
        <v>0.83988133998987091</v>
      </c>
      <c r="K49" s="11">
        <f t="shared" si="1"/>
        <v>18.653919999999999</v>
      </c>
      <c r="L49" s="11">
        <f>SUM($K$2:K49)</f>
        <v>5870.7414399999998</v>
      </c>
      <c r="M49" s="11">
        <f>I49 * $P$1 * $P$2  * $P$3</f>
        <v>3501.5001167462437</v>
      </c>
    </row>
    <row r="50" spans="1:13" x14ac:dyDescent="0.25">
      <c r="A50" s="1">
        <f>'Second Set Result'!A42</f>
        <v>4</v>
      </c>
      <c r="B50" s="1">
        <f>'Second Set Result'!B42</f>
        <v>2</v>
      </c>
      <c r="C50" s="1">
        <f>'Second Set Result'!C42</f>
        <v>5</v>
      </c>
      <c r="D50" s="10">
        <f>'Second Set Result'!E42</f>
        <v>6.8000000000000005E-3</v>
      </c>
      <c r="E50" s="11">
        <f>'Second Set Result'!G42</f>
        <v>135.6</v>
      </c>
      <c r="F50" s="12">
        <f>D50 * $P$1 * $P$4</f>
        <v>0.54400000000000004</v>
      </c>
      <c r="G50" s="12">
        <f>F50 / ($P$2 * $P$1 * $P$4)</f>
        <v>0.61500615006150106</v>
      </c>
      <c r="H50" s="12">
        <f>SUM($F$2:F50) / (COUNT($G$2:G50) * $P$2 * $P$1 * $P$4)</f>
        <v>2.1551055846692928</v>
      </c>
      <c r="I50" s="10">
        <f t="shared" si="0"/>
        <v>0.39200000000000029</v>
      </c>
      <c r="J50" s="10">
        <f>SUM($F$2:F50) / ($P$1 * $P$2)</f>
        <v>0.84480138919036296</v>
      </c>
      <c r="K50" s="11">
        <f t="shared" si="1"/>
        <v>73.766400000000004</v>
      </c>
      <c r="L50" s="11">
        <f>SUM($K$2:K50)</f>
        <v>5944.5078400000002</v>
      </c>
      <c r="M50" s="11">
        <f>I50 * $P$1 * $P$2  * $P$3</f>
        <v>3574.4480358451237</v>
      </c>
    </row>
    <row r="51" spans="1:13" x14ac:dyDescent="0.25">
      <c r="A51" s="1">
        <f>'Second Set Result'!A3</f>
        <v>5</v>
      </c>
      <c r="B51" s="1">
        <f>'Second Set Result'!B3</f>
        <v>5</v>
      </c>
      <c r="C51" s="1">
        <f>'Second Set Result'!C3</f>
        <v>4</v>
      </c>
      <c r="D51" s="10">
        <f>'Second Set Result'!E3</f>
        <v>6.7000000000000002E-3</v>
      </c>
      <c r="E51" s="11">
        <f>'Second Set Result'!G3</f>
        <v>84.92</v>
      </c>
      <c r="F51" s="12">
        <f>D51 * $P$1 * $P$4</f>
        <v>0.53600000000000003</v>
      </c>
      <c r="G51" s="12">
        <f>F51 / ($P$2 * $P$1 * $P$4)</f>
        <v>0.60596194197236131</v>
      </c>
      <c r="H51" s="12">
        <f>SUM($F$2:F51) / (COUNT($G$2:G51) * $P$2 * $P$1 * $P$4)</f>
        <v>2.1241227118153545</v>
      </c>
      <c r="I51" s="10">
        <f t="shared" si="0"/>
        <v>0.4000000000000003</v>
      </c>
      <c r="J51" s="10">
        <f>SUM($F$2:F51) / ($P$1 * $P$2)</f>
        <v>0.84964908472614187</v>
      </c>
      <c r="K51" s="11">
        <f t="shared" si="1"/>
        <v>45.517120000000006</v>
      </c>
      <c r="L51" s="11">
        <f>SUM($K$2:K51)</f>
        <v>5990.0249600000006</v>
      </c>
      <c r="M51" s="11">
        <f>I51 * $P$1 * $P$2  * $P$3</f>
        <v>3647.3959549440042</v>
      </c>
    </row>
    <row r="52" spans="1:13" x14ac:dyDescent="0.25">
      <c r="A52" s="1">
        <f>'Second Set Result'!A49</f>
        <v>4</v>
      </c>
      <c r="B52" s="1">
        <f>'Second Set Result'!B49</f>
        <v>1</v>
      </c>
      <c r="C52" s="1">
        <f>'Second Set Result'!C49</f>
        <v>3</v>
      </c>
      <c r="D52" s="10">
        <f>'Second Set Result'!E49</f>
        <v>6.7000000000000002E-3</v>
      </c>
      <c r="E52" s="11">
        <f>'Second Set Result'!G49</f>
        <v>57.64</v>
      </c>
      <c r="F52" s="12">
        <f>D52 * $P$1 * $P$4</f>
        <v>0.53600000000000003</v>
      </c>
      <c r="G52" s="12">
        <f>F52 / ($P$2 * $P$1 * $P$4)</f>
        <v>0.60596194197236131</v>
      </c>
      <c r="H52" s="12">
        <f>SUM($F$2:F52) / (COUNT($G$2:G52) * $P$2 * $P$1 * $P$4)</f>
        <v>2.0943548535831389</v>
      </c>
      <c r="I52" s="10">
        <f t="shared" si="0"/>
        <v>0.40800000000000031</v>
      </c>
      <c r="J52" s="10">
        <f>SUM($F$2:F52) / ($P$1 * $P$2)</f>
        <v>0.85449678026192077</v>
      </c>
      <c r="K52" s="11">
        <f t="shared" si="1"/>
        <v>30.895040000000002</v>
      </c>
      <c r="L52" s="11">
        <f>SUM($K$2:K52)</f>
        <v>6020.920000000001</v>
      </c>
      <c r="M52" s="11">
        <f>I52 * $P$1 * $P$2  * $P$3</f>
        <v>3720.3438740428842</v>
      </c>
    </row>
    <row r="53" spans="1:13" x14ac:dyDescent="0.25">
      <c r="A53" s="1">
        <f>'Second Set Result'!A90</f>
        <v>2</v>
      </c>
      <c r="B53" s="1">
        <f>'Second Set Result'!B90</f>
        <v>3</v>
      </c>
      <c r="C53" s="1">
        <f>'Second Set Result'!C90</f>
        <v>2</v>
      </c>
      <c r="D53" s="10">
        <f>'Second Set Result'!E90</f>
        <v>6.7000000000000002E-3</v>
      </c>
      <c r="E53" s="11">
        <f>'Second Set Result'!G90</f>
        <v>62.87</v>
      </c>
      <c r="F53" s="12">
        <f>D53 * $P$1 * $P$4</f>
        <v>0.53600000000000003</v>
      </c>
      <c r="G53" s="12">
        <f>F53 / ($P$2 * $P$1 * $P$4)</f>
        <v>0.60596194197236131</v>
      </c>
      <c r="H53" s="12">
        <f>SUM($F$2:F53) / (COUNT($G$2:G53) * $P$2 * $P$1 * $P$4)</f>
        <v>2.0657319129752394</v>
      </c>
      <c r="I53" s="10">
        <f t="shared" si="0"/>
        <v>0.41600000000000031</v>
      </c>
      <c r="J53" s="10">
        <f>SUM($F$2:F53) / ($P$1 * $P$2)</f>
        <v>0.85934447579769968</v>
      </c>
      <c r="K53" s="11">
        <f t="shared" si="1"/>
        <v>33.698320000000002</v>
      </c>
      <c r="L53" s="11">
        <f>SUM($K$2:K53)</f>
        <v>6054.6183200000014</v>
      </c>
      <c r="M53" s="11">
        <f>I53 * $P$1 * $P$2  * $P$3</f>
        <v>3793.2917931417633</v>
      </c>
    </row>
    <row r="54" spans="1:13" x14ac:dyDescent="0.25">
      <c r="A54" s="1">
        <f>'Second Set Result'!A11</f>
        <v>5</v>
      </c>
      <c r="B54" s="1">
        <f>'Second Set Result'!B11</f>
        <v>4</v>
      </c>
      <c r="C54" s="1">
        <f>'Second Set Result'!C11</f>
        <v>1</v>
      </c>
      <c r="D54" s="10">
        <f>'Second Set Result'!E11</f>
        <v>6.5000000000000006E-3</v>
      </c>
      <c r="E54" s="11">
        <f>'Second Set Result'!G11</f>
        <v>57.08</v>
      </c>
      <c r="F54" s="12">
        <f>D54 * $P$1 * $P$4</f>
        <v>0.52</v>
      </c>
      <c r="G54" s="12">
        <f>F54 / ($P$2 * $P$1 * $P$4)</f>
        <v>0.58787352579408181</v>
      </c>
      <c r="H54" s="12">
        <f>SUM($F$2:F54) / (COUNT($G$2:G54) * $P$2 * $P$1 * $P$4)</f>
        <v>2.0378477924623875</v>
      </c>
      <c r="I54" s="10">
        <f t="shared" si="0"/>
        <v>0.42400000000000032</v>
      </c>
      <c r="J54" s="10">
        <f>SUM($F$2:F54) / ($P$1 * $P$2)</f>
        <v>0.8640474640040523</v>
      </c>
      <c r="K54" s="11">
        <f t="shared" si="1"/>
        <v>29.6816</v>
      </c>
      <c r="L54" s="11">
        <f>SUM($K$2:K54)</f>
        <v>6084.2999200000013</v>
      </c>
      <c r="M54" s="11">
        <f>I54 * $P$1 * $P$2  * $P$3</f>
        <v>3866.2397122406446</v>
      </c>
    </row>
    <row r="55" spans="1:13" x14ac:dyDescent="0.25">
      <c r="A55" s="1">
        <f>'Second Set Result'!A36</f>
        <v>4</v>
      </c>
      <c r="B55" s="1">
        <f>'Second Set Result'!B36</f>
        <v>4</v>
      </c>
      <c r="C55" s="1">
        <f>'Second Set Result'!C36</f>
        <v>1</v>
      </c>
      <c r="D55" s="10">
        <f>'Second Set Result'!E36</f>
        <v>6.5000000000000006E-3</v>
      </c>
      <c r="E55" s="11">
        <f>'Second Set Result'!G36</f>
        <v>35.130000000000003</v>
      </c>
      <c r="F55" s="12">
        <f>D55 * $P$1 * $P$4</f>
        <v>0.52</v>
      </c>
      <c r="G55" s="12">
        <f>F55 / ($P$2 * $P$1 * $P$4)</f>
        <v>0.58787352579408181</v>
      </c>
      <c r="H55" s="12">
        <f>SUM($F$2:F55) / (COUNT($G$2:G55) * $P$2 * $P$1 * $P$4)</f>
        <v>2.0109964171537147</v>
      </c>
      <c r="I55" s="10">
        <f t="shared" si="0"/>
        <v>0.43200000000000033</v>
      </c>
      <c r="J55" s="10">
        <f>SUM($F$2:F55) / ($P$1 * $P$2)</f>
        <v>0.86875045221040492</v>
      </c>
      <c r="K55" s="11">
        <f t="shared" si="1"/>
        <v>18.267600000000002</v>
      </c>
      <c r="L55" s="11">
        <f>SUM($K$2:K55)</f>
        <v>6102.5675200000014</v>
      </c>
      <c r="M55" s="11">
        <f>I55 * $P$1 * $P$2  * $P$3</f>
        <v>3939.1876313395246</v>
      </c>
    </row>
    <row r="56" spans="1:13" x14ac:dyDescent="0.25">
      <c r="A56" s="1">
        <f>'Second Set Result'!A18</f>
        <v>5</v>
      </c>
      <c r="B56" s="1">
        <f>'Second Set Result'!B18</f>
        <v>2</v>
      </c>
      <c r="C56" s="1">
        <f>'Second Set Result'!C18</f>
        <v>4</v>
      </c>
      <c r="D56" s="10">
        <f>'Second Set Result'!E18</f>
        <v>6.0999999999999995E-3</v>
      </c>
      <c r="E56" s="11">
        <f>'Second Set Result'!G18</f>
        <v>72.58</v>
      </c>
      <c r="F56" s="12">
        <f>D56 * $P$1 * $P$4</f>
        <v>0.48799999999999993</v>
      </c>
      <c r="G56" s="12">
        <f>F56 / ($P$2 * $P$1 * $P$4)</f>
        <v>0.55169669343752292</v>
      </c>
      <c r="H56" s="12">
        <f>SUM($F$2:F56) / (COUNT($G$2:G56) * $P$2 * $P$1 * $P$4)</f>
        <v>1.9844636949043293</v>
      </c>
      <c r="I56" s="10">
        <f t="shared" si="0"/>
        <v>0.44000000000000034</v>
      </c>
      <c r="J56" s="10">
        <f>SUM($F$2:F56) / ($P$1 * $P$2)</f>
        <v>0.87316402575790508</v>
      </c>
      <c r="K56" s="11">
        <f t="shared" si="1"/>
        <v>35.419039999999995</v>
      </c>
      <c r="L56" s="11">
        <f>SUM($K$2:K56)</f>
        <v>6137.9865600000012</v>
      </c>
      <c r="M56" s="11">
        <f>I56 * $P$1 * $P$2  * $P$3</f>
        <v>4012.1355504384042</v>
      </c>
    </row>
    <row r="57" spans="1:13" x14ac:dyDescent="0.25">
      <c r="A57" s="1">
        <f>'Second Set Result'!A27</f>
        <v>4</v>
      </c>
      <c r="B57" s="1">
        <f>'Second Set Result'!B27</f>
        <v>5</v>
      </c>
      <c r="C57" s="1">
        <f>'Second Set Result'!C27</f>
        <v>5</v>
      </c>
      <c r="D57" s="10">
        <f>'Second Set Result'!E27</f>
        <v>6.0000000000000001E-3</v>
      </c>
      <c r="E57" s="11">
        <f>'Second Set Result'!G27</f>
        <v>316.14999999999998</v>
      </c>
      <c r="F57" s="12">
        <f>D57 * $P$1 * $P$4</f>
        <v>0.48</v>
      </c>
      <c r="G57" s="12">
        <f>F57 / ($P$2 * $P$1 * $P$4)</f>
        <v>0.54265248534838317</v>
      </c>
      <c r="H57" s="12">
        <f>SUM($F$2:F57) / (COUNT($G$2:G57) * $P$2 * $P$1 * $P$4)</f>
        <v>1.958717066162259</v>
      </c>
      <c r="I57" s="10">
        <f t="shared" si="0"/>
        <v>0.44800000000000034</v>
      </c>
      <c r="J57" s="10">
        <f>SUM($F$2:F57) / ($P$1 * $P$2)</f>
        <v>0.87750524564069221</v>
      </c>
      <c r="K57" s="11">
        <f t="shared" si="1"/>
        <v>151.75199999999998</v>
      </c>
      <c r="L57" s="11">
        <f>SUM($K$2:K57)</f>
        <v>6289.7385600000016</v>
      </c>
      <c r="M57" s="11">
        <f>I57 * $P$1 * $P$2  * $P$3</f>
        <v>4085.0834695372846</v>
      </c>
    </row>
    <row r="58" spans="1:13" x14ac:dyDescent="0.25">
      <c r="A58" s="1">
        <f>'Second Set Result'!A20</f>
        <v>5</v>
      </c>
      <c r="B58" s="1">
        <f>'Second Set Result'!B20</f>
        <v>2</v>
      </c>
      <c r="C58" s="1">
        <f>'Second Set Result'!C20</f>
        <v>2</v>
      </c>
      <c r="D58" s="10">
        <f>'Second Set Result'!E20</f>
        <v>5.7999999999999996E-3</v>
      </c>
      <c r="E58" s="11">
        <f>'Second Set Result'!G20</f>
        <v>51.54</v>
      </c>
      <c r="F58" s="12">
        <f>D58 * $P$1 * $P$4</f>
        <v>0.46399999999999997</v>
      </c>
      <c r="G58" s="12">
        <f>F58 / ($P$2 * $P$1 * $P$4)</f>
        <v>0.52456406917010379</v>
      </c>
      <c r="H58" s="12">
        <f>SUM($F$2:F58) / (COUNT($G$2:G58) * $P$2 * $P$1 * $P$4)</f>
        <v>1.9335564872676596</v>
      </c>
      <c r="I58" s="10">
        <f t="shared" si="0"/>
        <v>0.45600000000000035</v>
      </c>
      <c r="J58" s="10">
        <f>SUM($F$2:F58) / ($P$1 * $P$2)</f>
        <v>0.88170175819405294</v>
      </c>
      <c r="K58" s="11">
        <f t="shared" si="1"/>
        <v>23.914559999999998</v>
      </c>
      <c r="L58" s="11">
        <f>SUM($K$2:K58)</f>
        <v>6313.6531200000018</v>
      </c>
      <c r="M58" s="11">
        <f>I58 * $P$1 * $P$2  * $P$3</f>
        <v>4158.0313886361646</v>
      </c>
    </row>
    <row r="59" spans="1:13" x14ac:dyDescent="0.25">
      <c r="A59" s="1">
        <f>'Second Set Result'!A43</f>
        <v>4</v>
      </c>
      <c r="B59" s="1">
        <f>'Second Set Result'!B43</f>
        <v>2</v>
      </c>
      <c r="C59" s="1">
        <f>'Second Set Result'!C43</f>
        <v>4</v>
      </c>
      <c r="D59" s="10">
        <f>'Second Set Result'!E43</f>
        <v>5.7999999999999996E-3</v>
      </c>
      <c r="E59" s="11">
        <f>'Second Set Result'!G43</f>
        <v>68.94</v>
      </c>
      <c r="F59" s="12">
        <f>D59 * $P$1 * $P$4</f>
        <v>0.46399999999999997</v>
      </c>
      <c r="G59" s="12">
        <f>F59 / ($P$2 * $P$1 * $P$4)</f>
        <v>0.52456406917010379</v>
      </c>
      <c r="H59" s="12">
        <f>SUM($F$2:F59) / (COUNT($G$2:G59) * $P$2 * $P$1 * $P$4)</f>
        <v>1.90926351454184</v>
      </c>
      <c r="I59" s="10">
        <f t="shared" si="0"/>
        <v>0.46400000000000036</v>
      </c>
      <c r="J59" s="10">
        <f>SUM($F$2:F59) / ($P$1 * $P$2)</f>
        <v>0.88589827074741379</v>
      </c>
      <c r="K59" s="11">
        <f t="shared" si="1"/>
        <v>31.988159999999997</v>
      </c>
      <c r="L59" s="11">
        <f>SUM($K$2:K59)</f>
        <v>6345.6412800000016</v>
      </c>
      <c r="M59" s="11">
        <f>I59 * $P$1 * $P$2  * $P$3</f>
        <v>4230.979307735045</v>
      </c>
    </row>
    <row r="60" spans="1:13" x14ac:dyDescent="0.25">
      <c r="A60" s="1">
        <f>'Second Set Result'!A115</f>
        <v>1</v>
      </c>
      <c r="B60" s="1">
        <f>'Second Set Result'!B115</f>
        <v>3</v>
      </c>
      <c r="C60" s="1">
        <f>'Second Set Result'!C115</f>
        <v>2</v>
      </c>
      <c r="D60" s="10">
        <f>'Second Set Result'!E115</f>
        <v>5.7999999999999996E-3</v>
      </c>
      <c r="E60" s="11">
        <f>'Second Set Result'!G115</f>
        <v>50.69</v>
      </c>
      <c r="F60" s="12">
        <f>D60 * $P$1 * $P$4</f>
        <v>0.46399999999999997</v>
      </c>
      <c r="G60" s="12">
        <f>F60 / ($P$2 * $P$1 * $P$4)</f>
        <v>0.52456406917010379</v>
      </c>
      <c r="H60" s="12">
        <f>SUM($F$2:F60) / (COUNT($G$2:G60) * $P$2 * $P$1 * $P$4)</f>
        <v>1.8857940324168951</v>
      </c>
      <c r="I60" s="10">
        <f t="shared" si="0"/>
        <v>0.47200000000000036</v>
      </c>
      <c r="J60" s="10">
        <f>SUM($F$2:F60) / ($P$1 * $P$2)</f>
        <v>0.89009478330077463</v>
      </c>
      <c r="K60" s="11">
        <f t="shared" si="1"/>
        <v>23.520159999999997</v>
      </c>
      <c r="L60" s="11">
        <f>SUM($K$2:K60)</f>
        <v>6369.1614400000017</v>
      </c>
      <c r="M60" s="11">
        <f>I60 * $P$1 * $P$2  * $P$3</f>
        <v>4303.9272268339246</v>
      </c>
    </row>
    <row r="61" spans="1:13" x14ac:dyDescent="0.25">
      <c r="A61" s="1">
        <f>'Second Set Result'!A34</f>
        <v>4</v>
      </c>
      <c r="B61" s="1">
        <f>'Second Set Result'!B34</f>
        <v>4</v>
      </c>
      <c r="C61" s="1">
        <f>'Second Set Result'!C34</f>
        <v>3</v>
      </c>
      <c r="D61" s="10">
        <f>'Second Set Result'!E34</f>
        <v>5.6999999999999993E-3</v>
      </c>
      <c r="E61" s="11">
        <f>'Second Set Result'!G34</f>
        <v>49.39</v>
      </c>
      <c r="F61" s="12">
        <f>D61 * $P$1 * $P$4</f>
        <v>0.45599999999999996</v>
      </c>
      <c r="G61" s="12">
        <f>F61 / ($P$2 * $P$1 * $P$4)</f>
        <v>0.51551986108096404</v>
      </c>
      <c r="H61" s="12">
        <f>SUM($F$2:F61) / (COUNT($G$2:G61) * $P$2 * $P$1 * $P$4)</f>
        <v>1.8629561295612966</v>
      </c>
      <c r="I61" s="10">
        <f t="shared" si="0"/>
        <v>0.48000000000000037</v>
      </c>
      <c r="J61" s="10">
        <f>SUM($F$2:F61) / ($P$1 * $P$2)</f>
        <v>0.89421894218942233</v>
      </c>
      <c r="K61" s="11">
        <f t="shared" si="1"/>
        <v>22.521839999999997</v>
      </c>
      <c r="L61" s="11">
        <f>SUM($K$2:K61)</f>
        <v>6391.683280000002</v>
      </c>
      <c r="M61" s="11">
        <f>I61 * $P$1 * $P$2  * $P$3</f>
        <v>4376.8751459328041</v>
      </c>
    </row>
    <row r="62" spans="1:13" x14ac:dyDescent="0.25">
      <c r="A62" s="1">
        <f>'Second Set Result'!A68</f>
        <v>3</v>
      </c>
      <c r="B62" s="1">
        <f>'Second Set Result'!B68</f>
        <v>2</v>
      </c>
      <c r="C62" s="1">
        <f>'Second Set Result'!C68</f>
        <v>4</v>
      </c>
      <c r="D62" s="10">
        <f>'Second Set Result'!E68</f>
        <v>5.6999999999999993E-3</v>
      </c>
      <c r="E62" s="11">
        <f>'Second Set Result'!G68</f>
        <v>69.53</v>
      </c>
      <c r="F62" s="12">
        <f>D62 * $P$1 * $P$4</f>
        <v>0.45599999999999996</v>
      </c>
      <c r="G62" s="12">
        <f>F62 / ($P$2 * $P$1 * $P$4)</f>
        <v>0.51551986108096404</v>
      </c>
      <c r="H62" s="12">
        <f>SUM($F$2:F62) / (COUNT($G$2:G62) * $P$2 * $P$1 * $P$4)</f>
        <v>1.8408670104058811</v>
      </c>
      <c r="I62" s="10">
        <f t="shared" si="0"/>
        <v>0.48800000000000038</v>
      </c>
      <c r="J62" s="10">
        <f>SUM($F$2:F62) / ($P$1 * $P$2)</f>
        <v>0.89834310107807014</v>
      </c>
      <c r="K62" s="11">
        <f t="shared" si="1"/>
        <v>31.705679999999997</v>
      </c>
      <c r="L62" s="11">
        <f>SUM($K$2:K62)</f>
        <v>6423.388960000002</v>
      </c>
      <c r="M62" s="11">
        <f>I62 * $P$1 * $P$2  * $P$3</f>
        <v>4449.8230650316846</v>
      </c>
    </row>
    <row r="63" spans="1:13" x14ac:dyDescent="0.25">
      <c r="A63" s="1">
        <f>'Second Set Result'!A4</f>
        <v>5</v>
      </c>
      <c r="B63" s="1">
        <f>'Second Set Result'!B4</f>
        <v>5</v>
      </c>
      <c r="C63" s="1">
        <f>'Second Set Result'!C4</f>
        <v>3</v>
      </c>
      <c r="D63" s="10">
        <f>'Second Set Result'!E4</f>
        <v>5.6000000000000008E-3</v>
      </c>
      <c r="E63" s="11">
        <f>'Second Set Result'!G4</f>
        <v>100.02</v>
      </c>
      <c r="F63" s="12">
        <f>D63 * $P$1 * $P$4</f>
        <v>0.44800000000000006</v>
      </c>
      <c r="G63" s="12">
        <f>F63 / ($P$2 * $P$1 * $P$4)</f>
        <v>0.5064756529918244</v>
      </c>
      <c r="H63" s="12">
        <f>SUM($F$2:F63) / (COUNT($G$2:G63) * $P$2 * $P$1 * $P$4)</f>
        <v>1.8193445691572672</v>
      </c>
      <c r="I63" s="10">
        <f t="shared" si="0"/>
        <v>0.49600000000000039</v>
      </c>
      <c r="J63" s="10">
        <f>SUM($F$2:F63) / ($P$1 * $P$2)</f>
        <v>0.90239490630200458</v>
      </c>
      <c r="K63" s="11">
        <f t="shared" si="1"/>
        <v>44.808960000000006</v>
      </c>
      <c r="L63" s="11">
        <f>SUM($K$2:K63)</f>
        <v>6468.1979200000023</v>
      </c>
      <c r="M63" s="11">
        <f>I63 * $P$1 * $P$2  * $P$3</f>
        <v>4522.770984130565</v>
      </c>
    </row>
    <row r="64" spans="1:13" x14ac:dyDescent="0.25">
      <c r="A64" s="1">
        <f>'Second Set Result'!A69</f>
        <v>3</v>
      </c>
      <c r="B64" s="1">
        <f>'Second Set Result'!B69</f>
        <v>2</v>
      </c>
      <c r="C64" s="1">
        <f>'Second Set Result'!C69</f>
        <v>3</v>
      </c>
      <c r="D64" s="10">
        <f>'Second Set Result'!E69</f>
        <v>5.5000000000000005E-3</v>
      </c>
      <c r="E64" s="11">
        <f>'Second Set Result'!G69</f>
        <v>64.19</v>
      </c>
      <c r="F64" s="12">
        <f>D64 * $P$1 * $P$4</f>
        <v>0.44000000000000006</v>
      </c>
      <c r="G64" s="12">
        <f>F64 / ($P$2 * $P$1 * $P$4)</f>
        <v>0.49743144490268471</v>
      </c>
      <c r="H64" s="12">
        <f>SUM($F$2:F64) / (COUNT($G$2:G64) * $P$2 * $P$1 * $P$4)</f>
        <v>1.7983618211532262</v>
      </c>
      <c r="I64" s="10">
        <f t="shared" si="0"/>
        <v>0.50400000000000034</v>
      </c>
      <c r="J64" s="10">
        <f>SUM($F$2:F64) / ($P$1 * $P$2)</f>
        <v>0.90637435786122611</v>
      </c>
      <c r="K64" s="11">
        <f t="shared" si="1"/>
        <v>28.243600000000004</v>
      </c>
      <c r="L64" s="11">
        <f>SUM($K$2:K64)</f>
        <v>6496.4415200000021</v>
      </c>
      <c r="M64" s="11">
        <f>I64 * $P$1 * $P$2  * $P$3</f>
        <v>4595.7189032294445</v>
      </c>
    </row>
    <row r="65" spans="1:13" x14ac:dyDescent="0.25">
      <c r="A65" s="1">
        <f>'Second Set Result'!A19</f>
        <v>5</v>
      </c>
      <c r="B65" s="1">
        <f>'Second Set Result'!B19</f>
        <v>2</v>
      </c>
      <c r="C65" s="1">
        <f>'Second Set Result'!C19</f>
        <v>3</v>
      </c>
      <c r="D65" s="10">
        <f>'Second Set Result'!E19</f>
        <v>4.0999999999999995E-3</v>
      </c>
      <c r="E65" s="11">
        <f>'Second Set Result'!G19</f>
        <v>69.7</v>
      </c>
      <c r="F65" s="12">
        <f>D65 * $P$1 * $P$4</f>
        <v>0.32799999999999996</v>
      </c>
      <c r="G65" s="12">
        <f>F65 / ($P$2 * $P$1 * $P$4)</f>
        <v>0.37081253165472849</v>
      </c>
      <c r="H65" s="12">
        <f>SUM($F$2:F65) / (COUNT($G$2:G65) * $P$2 * $P$1 * $P$4)</f>
        <v>1.7760563635048123</v>
      </c>
      <c r="I65" s="10">
        <f t="shared" si="0"/>
        <v>0.51200000000000034</v>
      </c>
      <c r="J65" s="10">
        <f>SUM($F$2:F65) / ($P$1 * $P$2)</f>
        <v>0.90934085811446397</v>
      </c>
      <c r="K65" s="11">
        <f t="shared" si="1"/>
        <v>22.861599999999999</v>
      </c>
      <c r="L65" s="11">
        <f>SUM($K$2:K65)</f>
        <v>6519.3031200000023</v>
      </c>
      <c r="M65" s="11">
        <f>I65 * $P$1 * $P$2  * $P$3</f>
        <v>4668.666822328325</v>
      </c>
    </row>
    <row r="66" spans="1:13" x14ac:dyDescent="0.25">
      <c r="A66" s="1">
        <f>'Second Set Result'!A30</f>
        <v>4</v>
      </c>
      <c r="B66" s="1">
        <f>'Second Set Result'!B30</f>
        <v>5</v>
      </c>
      <c r="C66" s="1">
        <f>'Second Set Result'!C30</f>
        <v>2</v>
      </c>
      <c r="D66" s="10">
        <f>'Second Set Result'!E30</f>
        <v>3.8E-3</v>
      </c>
      <c r="E66" s="11">
        <f>'Second Set Result'!G30</f>
        <v>43.86</v>
      </c>
      <c r="F66" s="12">
        <f>D66 * $P$1 * $P$4</f>
        <v>0.30399999999999999</v>
      </c>
      <c r="G66" s="12">
        <f>F66 / ($P$2 * $P$1 * $P$4)</f>
        <v>0.34367990738730936</v>
      </c>
      <c r="H66" s="12">
        <f>SUM($F$2:F66) / (COUNT($G$2:G66) * $P$2 * $P$1 * $P$4)</f>
        <v>1.7540198026414662</v>
      </c>
      <c r="I66" s="10">
        <f t="shared" si="0"/>
        <v>0.52000000000000035</v>
      </c>
      <c r="J66" s="10">
        <f>SUM($F$2:F66) / ($P$1 * $P$2)</f>
        <v>0.9120902973735624</v>
      </c>
      <c r="K66" s="11">
        <f t="shared" si="1"/>
        <v>13.33344</v>
      </c>
      <c r="L66" s="11">
        <f>SUM($K$2:K66)</f>
        <v>6532.6365600000026</v>
      </c>
      <c r="M66" s="11">
        <f>I66 * $P$1 * $P$2  * $P$3</f>
        <v>4741.6147414272045</v>
      </c>
    </row>
    <row r="67" spans="1:13" x14ac:dyDescent="0.25">
      <c r="A67" s="1">
        <f>'Second Set Result'!A51</f>
        <v>4</v>
      </c>
      <c r="B67" s="1">
        <f>'Second Set Result'!B51</f>
        <v>1</v>
      </c>
      <c r="C67" s="1">
        <f>'Second Set Result'!C51</f>
        <v>1</v>
      </c>
      <c r="D67" s="10">
        <f>'Second Set Result'!E51</f>
        <v>3.8E-3</v>
      </c>
      <c r="E67" s="11">
        <f>'Second Set Result'!G51</f>
        <v>60.33</v>
      </c>
      <c r="F67" s="12">
        <f>D67 * $P$1 * $P$4</f>
        <v>0.30399999999999999</v>
      </c>
      <c r="G67" s="12">
        <f>F67 / ($P$2 * $P$1 * $P$4)</f>
        <v>0.34367990738730936</v>
      </c>
      <c r="H67" s="12">
        <f>SUM($F$2:F67) / (COUNT($G$2:G67) * $P$2 * $P$1 * $P$4)</f>
        <v>1.7326510163497364</v>
      </c>
      <c r="I67" s="10">
        <f t="shared" si="0"/>
        <v>0.52800000000000036</v>
      </c>
      <c r="J67" s="10">
        <f>SUM($F$2:F67) / ($P$1 * $P$2)</f>
        <v>0.91483973663266094</v>
      </c>
      <c r="K67" s="11">
        <f t="shared" si="1"/>
        <v>18.340319999999998</v>
      </c>
      <c r="L67" s="11">
        <f>SUM($K$2:K67)</f>
        <v>6550.9768800000029</v>
      </c>
      <c r="M67" s="11">
        <f>I67 * $P$1 * $P$2  * $P$3</f>
        <v>4814.562660526085</v>
      </c>
    </row>
    <row r="68" spans="1:13" x14ac:dyDescent="0.25">
      <c r="A68" s="1">
        <f>'Second Set Result'!A95</f>
        <v>2</v>
      </c>
      <c r="B68" s="1">
        <f>'Second Set Result'!B95</f>
        <v>2</v>
      </c>
      <c r="C68" s="1">
        <f>'Second Set Result'!C95</f>
        <v>2</v>
      </c>
      <c r="D68" s="10">
        <f>'Second Set Result'!E95</f>
        <v>3.7000000000000002E-3</v>
      </c>
      <c r="E68" s="11">
        <f>'Second Set Result'!G95</f>
        <v>52.79</v>
      </c>
      <c r="F68" s="12">
        <f>D68 * $P$1 * $P$4</f>
        <v>0.29599999999999999</v>
      </c>
      <c r="G68" s="12">
        <f>F68 / ($P$2 * $P$1 * $P$4)</f>
        <v>0.33463569929816966</v>
      </c>
      <c r="H68" s="12">
        <f>SUM($F$2:F68) / (COUNT($G$2:G68) * $P$2 * $P$1 * $P$4)</f>
        <v>1.7117851160952358</v>
      </c>
      <c r="I68" s="10">
        <f t="shared" si="0"/>
        <v>0.53600000000000037</v>
      </c>
      <c r="J68" s="10">
        <f>SUM($F$2:F68) / ($P$1 * $P$2)</f>
        <v>0.91751682222704634</v>
      </c>
      <c r="K68" s="11">
        <f t="shared" si="1"/>
        <v>15.625839999999998</v>
      </c>
      <c r="L68" s="11">
        <f>SUM($K$2:K68)</f>
        <v>6566.6027200000026</v>
      </c>
      <c r="M68" s="11">
        <f>I68 * $P$1 * $P$2  * $P$3</f>
        <v>4887.5105796249645</v>
      </c>
    </row>
    <row r="69" spans="1:13" x14ac:dyDescent="0.25">
      <c r="A69" s="1">
        <f>'Second Set Result'!A8</f>
        <v>5</v>
      </c>
      <c r="B69" s="1">
        <f>'Second Set Result'!B8</f>
        <v>4</v>
      </c>
      <c r="C69" s="1">
        <f>'Second Set Result'!C8</f>
        <v>4</v>
      </c>
      <c r="D69" s="10">
        <f>'Second Set Result'!E8</f>
        <v>3.4999999999999996E-3</v>
      </c>
      <c r="E69" s="11">
        <f>'Second Set Result'!G8</f>
        <v>88.28</v>
      </c>
      <c r="F69" s="12">
        <f>D69 * $P$1 * $P$4</f>
        <v>0.27999999999999997</v>
      </c>
      <c r="G69" s="12">
        <f>F69 / ($P$2 * $P$1 * $P$4)</f>
        <v>0.31654728311989017</v>
      </c>
      <c r="H69" s="12">
        <f>SUM($F$2:F69) / (COUNT($G$2:G69) * $P$2 * $P$1 * $P$4)</f>
        <v>1.6912669126691273</v>
      </c>
      <c r="I69" s="10">
        <f t="shared" ref="I69:I126" si="2">I68 + $P$4</f>
        <v>0.54400000000000037</v>
      </c>
      <c r="J69" s="10">
        <f>SUM($F$2:F69) / ($P$1 * $P$2)</f>
        <v>0.92004920049200545</v>
      </c>
      <c r="K69" s="11">
        <f t="shared" si="1"/>
        <v>24.718399999999999</v>
      </c>
      <c r="L69" s="11">
        <f>SUM($K$2:K69)</f>
        <v>6591.3211200000023</v>
      </c>
      <c r="M69" s="11">
        <f>I69 * $P$1 * $P$2  * $P$3</f>
        <v>4960.458498723845</v>
      </c>
    </row>
    <row r="70" spans="1:13" x14ac:dyDescent="0.25">
      <c r="A70" s="1">
        <f>'Second Set Result'!A83</f>
        <v>2</v>
      </c>
      <c r="B70" s="1">
        <f>'Second Set Result'!B83</f>
        <v>4</v>
      </c>
      <c r="C70" s="1">
        <f>'Second Set Result'!C83</f>
        <v>4</v>
      </c>
      <c r="D70" s="10">
        <f>'Second Set Result'!E83</f>
        <v>3.4999999999999996E-3</v>
      </c>
      <c r="E70" s="11">
        <f>'Second Set Result'!G83</f>
        <v>91.56</v>
      </c>
      <c r="F70" s="12">
        <f>D70 * $P$1 * $P$4</f>
        <v>0.27999999999999997</v>
      </c>
      <c r="G70" s="12">
        <f>F70 / ($P$2 * $P$1 * $P$4)</f>
        <v>0.31654728311989017</v>
      </c>
      <c r="H70" s="12">
        <f>SUM($F$2:F70) / (COUNT($G$2:G70) * $P$2 * $P$1 * $P$4)</f>
        <v>1.6713434397771096</v>
      </c>
      <c r="I70" s="10">
        <f t="shared" si="2"/>
        <v>0.55200000000000038</v>
      </c>
      <c r="J70" s="10">
        <f>SUM($F$2:F70) / ($P$1 * $P$2)</f>
        <v>0.92258157875696456</v>
      </c>
      <c r="K70" s="11">
        <f t="shared" ref="K70:K126" si="3">F70 * E70</f>
        <v>25.636799999999997</v>
      </c>
      <c r="L70" s="11">
        <f>SUM($K$2:K70)</f>
        <v>6616.9579200000026</v>
      </c>
      <c r="M70" s="11">
        <f>I70 * $P$1 * $P$2  * $P$3</f>
        <v>5033.4064178227245</v>
      </c>
    </row>
    <row r="71" spans="1:13" x14ac:dyDescent="0.25">
      <c r="A71" s="1">
        <f>'Second Set Result'!A14</f>
        <v>5</v>
      </c>
      <c r="B71" s="1">
        <f>'Second Set Result'!B14</f>
        <v>3</v>
      </c>
      <c r="C71" s="1">
        <f>'Second Set Result'!C14</f>
        <v>3</v>
      </c>
      <c r="D71" s="10">
        <f>'Second Set Result'!E14</f>
        <v>3.4000000000000002E-3</v>
      </c>
      <c r="E71" s="11">
        <f>'Second Set Result'!G14</f>
        <v>93.01</v>
      </c>
      <c r="F71" s="12">
        <f>D71 * $P$1 * $P$4</f>
        <v>0.27200000000000002</v>
      </c>
      <c r="G71" s="12">
        <f>F71 / ($P$2 * $P$1 * $P$4)</f>
        <v>0.30750307503075053</v>
      </c>
      <c r="H71" s="12">
        <f>SUM($F$2:F71) / (COUNT($G$2:G71) * $P$2 * $P$1 * $P$4)</f>
        <v>1.6518600059950188</v>
      </c>
      <c r="I71" s="10">
        <f t="shared" si="2"/>
        <v>0.56000000000000039</v>
      </c>
      <c r="J71" s="10">
        <f>SUM($F$2:F71) / ($P$1 * $P$2)</f>
        <v>0.92504160335721064</v>
      </c>
      <c r="K71" s="11">
        <f t="shared" si="3"/>
        <v>25.298720000000003</v>
      </c>
      <c r="L71" s="11">
        <f>SUM($K$2:K71)</f>
        <v>6642.2566400000023</v>
      </c>
      <c r="M71" s="11">
        <f>I71 * $P$1 * $P$2  * $P$3</f>
        <v>5106.354336921605</v>
      </c>
    </row>
    <row r="72" spans="1:13" x14ac:dyDescent="0.25">
      <c r="A72" s="1">
        <f>'Second Set Result'!A45</f>
        <v>4</v>
      </c>
      <c r="B72" s="1">
        <f>'Second Set Result'!B45</f>
        <v>2</v>
      </c>
      <c r="C72" s="1">
        <f>'Second Set Result'!C45</f>
        <v>2</v>
      </c>
      <c r="D72" s="10">
        <f>'Second Set Result'!E45</f>
        <v>3.4000000000000002E-3</v>
      </c>
      <c r="E72" s="11">
        <f>'Second Set Result'!G45</f>
        <v>49.89</v>
      </c>
      <c r="F72" s="12">
        <f>D72 * $P$1 * $P$4</f>
        <v>0.27200000000000002</v>
      </c>
      <c r="G72" s="12">
        <f>F72 / ($P$2 * $P$1 * $P$4)</f>
        <v>0.30750307503075053</v>
      </c>
      <c r="H72" s="12">
        <f>SUM($F$2:F72) / (COUNT($G$2:G72) * $P$2 * $P$1 * $P$4)</f>
        <v>1.6329254013335506</v>
      </c>
      <c r="I72" s="10">
        <f t="shared" si="2"/>
        <v>0.56800000000000039</v>
      </c>
      <c r="J72" s="10">
        <f>SUM($F$2:F72) / ($P$1 * $P$2)</f>
        <v>0.92750162795745672</v>
      </c>
      <c r="K72" s="11">
        <f t="shared" si="3"/>
        <v>13.570080000000001</v>
      </c>
      <c r="L72" s="11">
        <f>SUM($K$2:K72)</f>
        <v>6655.8267200000028</v>
      </c>
      <c r="M72" s="11">
        <f>I72 * $P$1 * $P$2  * $P$3</f>
        <v>5179.3022560204845</v>
      </c>
    </row>
    <row r="73" spans="1:13" x14ac:dyDescent="0.25">
      <c r="A73" s="1">
        <f>'Second Set Result'!A48</f>
        <v>4</v>
      </c>
      <c r="B73" s="1">
        <f>'Second Set Result'!B48</f>
        <v>1</v>
      </c>
      <c r="C73" s="1">
        <f>'Second Set Result'!C48</f>
        <v>4</v>
      </c>
      <c r="D73" s="10">
        <f>'Second Set Result'!E48</f>
        <v>3.4000000000000002E-3</v>
      </c>
      <c r="E73" s="11">
        <f>'Second Set Result'!G48</f>
        <v>73.48</v>
      </c>
      <c r="F73" s="12">
        <f>D73 * $P$1 * $P$4</f>
        <v>0.27200000000000002</v>
      </c>
      <c r="G73" s="12">
        <f>F73 / ($P$2 * $P$1 * $P$4)</f>
        <v>0.30750307503075053</v>
      </c>
      <c r="H73" s="12">
        <f>SUM($F$2:F73) / (COUNT($G$2:G73) * $P$2 * $P$1 * $P$4)</f>
        <v>1.6145167579126782</v>
      </c>
      <c r="I73" s="10">
        <f t="shared" si="2"/>
        <v>0.5760000000000004</v>
      </c>
      <c r="J73" s="10">
        <f>SUM($F$2:F73) / ($P$1 * $P$2)</f>
        <v>0.9299616525577028</v>
      </c>
      <c r="K73" s="11">
        <f t="shared" si="3"/>
        <v>19.986560000000001</v>
      </c>
      <c r="L73" s="11">
        <f>SUM($K$2:K73)</f>
        <v>6675.813280000003</v>
      </c>
      <c r="M73" s="11">
        <f>I73 * $P$1 * $P$2  * $P$3</f>
        <v>5252.2501751193649</v>
      </c>
    </row>
    <row r="74" spans="1:13" x14ac:dyDescent="0.25">
      <c r="A74" s="1">
        <f>'Second Set Result'!A85</f>
        <v>2</v>
      </c>
      <c r="B74" s="1">
        <f>'Second Set Result'!B85</f>
        <v>4</v>
      </c>
      <c r="C74" s="1">
        <f>'Second Set Result'!C85</f>
        <v>2</v>
      </c>
      <c r="D74" s="10">
        <f>'Second Set Result'!E85</f>
        <v>3.4000000000000002E-3</v>
      </c>
      <c r="E74" s="11">
        <f>'Second Set Result'!G85</f>
        <v>44.21</v>
      </c>
      <c r="F74" s="12">
        <f>D74 * $P$1 * $P$4</f>
        <v>0.27200000000000002</v>
      </c>
      <c r="G74" s="12">
        <f>F74 / ($P$2 * $P$1 * $P$4)</f>
        <v>0.30750307503075053</v>
      </c>
      <c r="H74" s="12">
        <f>SUM($F$2:F74) / (COUNT($G$2:G74) * $P$2 * $P$1 * $P$4)</f>
        <v>1.5966124608868986</v>
      </c>
      <c r="I74" s="10">
        <f t="shared" si="2"/>
        <v>0.58400000000000041</v>
      </c>
      <c r="J74" s="10">
        <f>SUM($F$2:F74) / ($P$1 * $P$2)</f>
        <v>0.93242167715794888</v>
      </c>
      <c r="K74" s="11">
        <f t="shared" si="3"/>
        <v>12.025120000000001</v>
      </c>
      <c r="L74" s="11">
        <f>SUM($K$2:K74)</f>
        <v>6687.8384000000033</v>
      </c>
      <c r="M74" s="11">
        <f>I74 * $P$1 * $P$2  * $P$3</f>
        <v>5325.1980942182454</v>
      </c>
    </row>
    <row r="75" spans="1:13" x14ac:dyDescent="0.25">
      <c r="A75" s="1">
        <f>'Second Set Result'!A35</f>
        <v>4</v>
      </c>
      <c r="B75" s="1">
        <f>'Second Set Result'!B35</f>
        <v>4</v>
      </c>
      <c r="C75" s="1">
        <f>'Second Set Result'!C35</f>
        <v>2</v>
      </c>
      <c r="D75" s="10">
        <f>'Second Set Result'!E35</f>
        <v>3.2000000000000002E-3</v>
      </c>
      <c r="E75" s="11">
        <f>'Second Set Result'!G35</f>
        <v>55.28</v>
      </c>
      <c r="F75" s="12">
        <f>D75 * $P$1 * $P$4</f>
        <v>0.25600000000000001</v>
      </c>
      <c r="G75" s="12">
        <f>F75 / ($P$2 * $P$1 * $P$4)</f>
        <v>0.28941465885247109</v>
      </c>
      <c r="H75" s="12">
        <f>SUM($F$2:F75) / (COUNT($G$2:G75) * $P$2 * $P$1 * $P$4)</f>
        <v>1.5789476257242714</v>
      </c>
      <c r="I75" s="10">
        <f t="shared" si="2"/>
        <v>0.59200000000000041</v>
      </c>
      <c r="J75" s="10">
        <f>SUM($F$2:F75) / ($P$1 * $P$2)</f>
        <v>0.93473699442876856</v>
      </c>
      <c r="K75" s="11">
        <f t="shared" si="3"/>
        <v>14.151680000000001</v>
      </c>
      <c r="L75" s="11">
        <f>SUM($K$2:K75)</f>
        <v>6701.9900800000032</v>
      </c>
      <c r="M75" s="11">
        <f>I75 * $P$1 * $P$2  * $P$3</f>
        <v>5398.1460133171258</v>
      </c>
    </row>
    <row r="76" spans="1:13" x14ac:dyDescent="0.25">
      <c r="A76" s="1">
        <f>'Second Set Result'!A54</f>
        <v>3</v>
      </c>
      <c r="B76" s="1">
        <f>'Second Set Result'!B54</f>
        <v>5</v>
      </c>
      <c r="C76" s="1">
        <f>'Second Set Result'!C54</f>
        <v>3</v>
      </c>
      <c r="D76" s="10">
        <f>'Second Set Result'!E54</f>
        <v>3.2000000000000002E-3</v>
      </c>
      <c r="E76" s="11">
        <f>'Second Set Result'!G54</f>
        <v>58.68</v>
      </c>
      <c r="F76" s="12">
        <f>D76 * $P$1 * $P$4</f>
        <v>0.25600000000000001</v>
      </c>
      <c r="G76" s="12">
        <f>F76 / ($P$2 * $P$1 * $P$4)</f>
        <v>0.28941465885247109</v>
      </c>
      <c r="H76" s="12">
        <f>SUM($F$2:F76) / (COUNT($G$2:G76) * $P$2 * $P$1 * $P$4)</f>
        <v>1.5617538528326471</v>
      </c>
      <c r="I76" s="10">
        <f t="shared" si="2"/>
        <v>0.60000000000000042</v>
      </c>
      <c r="J76" s="10">
        <f>SUM($F$2:F76) / ($P$1 * $P$2)</f>
        <v>0.93705231169958836</v>
      </c>
      <c r="K76" s="11">
        <f t="shared" si="3"/>
        <v>15.022080000000001</v>
      </c>
      <c r="L76" s="11">
        <f>SUM($K$2:K76)</f>
        <v>6717.012160000003</v>
      </c>
      <c r="M76" s="11">
        <f>I76 * $P$1 * $P$2  * $P$3</f>
        <v>5471.0939324160063</v>
      </c>
    </row>
    <row r="77" spans="1:13" x14ac:dyDescent="0.25">
      <c r="A77" s="1">
        <f>'Second Set Result'!A23</f>
        <v>5</v>
      </c>
      <c r="B77" s="1">
        <f>'Second Set Result'!B23</f>
        <v>1</v>
      </c>
      <c r="C77" s="1">
        <f>'Second Set Result'!C23</f>
        <v>4</v>
      </c>
      <c r="D77" s="10">
        <f>'Second Set Result'!E23</f>
        <v>3.0999999999999999E-3</v>
      </c>
      <c r="E77" s="11">
        <f>'Second Set Result'!G23</f>
        <v>64.510000000000005</v>
      </c>
      <c r="F77" s="12">
        <f>D77 * $P$1 * $P$4</f>
        <v>0.248</v>
      </c>
      <c r="G77" s="12">
        <f>F77 / ($P$2 * $P$1 * $P$4)</f>
        <v>0.28037045076333134</v>
      </c>
      <c r="H77" s="12">
        <f>SUM($F$2:F77) / (COUNT($G$2:G77) * $P$2 * $P$1 * $P$4)</f>
        <v>1.5448935449106824</v>
      </c>
      <c r="I77" s="10">
        <f t="shared" si="2"/>
        <v>0.60800000000000043</v>
      </c>
      <c r="J77" s="10">
        <f>SUM($F$2:F77) / ($P$1 * $P$2)</f>
        <v>0.93929527530569501</v>
      </c>
      <c r="K77" s="11">
        <f t="shared" si="3"/>
        <v>15.998480000000001</v>
      </c>
      <c r="L77" s="11">
        <f>SUM($K$2:K77)</f>
        <v>6733.0106400000031</v>
      </c>
      <c r="M77" s="11">
        <f>I77 * $P$1 * $P$2  * $P$3</f>
        <v>5544.0418515148858</v>
      </c>
    </row>
    <row r="78" spans="1:13" x14ac:dyDescent="0.25">
      <c r="A78" s="1">
        <f>'Second Set Result'!A32</f>
        <v>4</v>
      </c>
      <c r="B78" s="1">
        <f>'Second Set Result'!B32</f>
        <v>4</v>
      </c>
      <c r="C78" s="1">
        <f>'Second Set Result'!C32</f>
        <v>5</v>
      </c>
      <c r="D78" s="10">
        <f>'Second Set Result'!E32</f>
        <v>3.0999999999999999E-3</v>
      </c>
      <c r="E78" s="11">
        <f>'Second Set Result'!G32</f>
        <v>132.65</v>
      </c>
      <c r="F78" s="12">
        <f>D78 * $P$1 * $P$4</f>
        <v>0.248</v>
      </c>
      <c r="G78" s="12">
        <f>F78 / ($P$2 * $P$1 * $P$4)</f>
        <v>0.28037045076333134</v>
      </c>
      <c r="H78" s="12">
        <f>SUM($F$2:F78) / (COUNT($G$2:G78) * $P$2 * $P$1 * $P$4)</f>
        <v>1.5284711670646129</v>
      </c>
      <c r="I78" s="10">
        <f t="shared" si="2"/>
        <v>0.61600000000000044</v>
      </c>
      <c r="J78" s="10">
        <f>SUM($F$2:F78) / ($P$1 * $P$2)</f>
        <v>0.94153823891180177</v>
      </c>
      <c r="K78" s="11">
        <f t="shared" si="3"/>
        <v>32.897199999999998</v>
      </c>
      <c r="L78" s="11">
        <f>SUM($K$2:K78)</f>
        <v>6765.9078400000035</v>
      </c>
      <c r="M78" s="11">
        <f>I78 * $P$1 * $P$2  * $P$3</f>
        <v>5616.9897706137663</v>
      </c>
    </row>
    <row r="79" spans="1:13" x14ac:dyDescent="0.25">
      <c r="A79" s="1">
        <f>'Second Set Result'!A53</f>
        <v>3</v>
      </c>
      <c r="B79" s="1">
        <f>'Second Set Result'!B53</f>
        <v>5</v>
      </c>
      <c r="C79" s="1">
        <f>'Second Set Result'!C53</f>
        <v>4</v>
      </c>
      <c r="D79" s="10">
        <f>'Second Set Result'!E53</f>
        <v>3.0000000000000001E-3</v>
      </c>
      <c r="E79" s="11">
        <f>'Second Set Result'!G53</f>
        <v>105.17</v>
      </c>
      <c r="F79" s="12">
        <f>D79 * $P$1 * $P$4</f>
        <v>0.24</v>
      </c>
      <c r="G79" s="12">
        <f>F79 / ($P$2 * $P$1 * $P$4)</f>
        <v>0.27132624267419159</v>
      </c>
      <c r="H79" s="12">
        <f>SUM($F$2:F79) / (COUNT($G$2:G79) * $P$2 * $P$1 * $P$4)</f>
        <v>1.512353924444223</v>
      </c>
      <c r="I79" s="10">
        <f t="shared" si="2"/>
        <v>0.62400000000000044</v>
      </c>
      <c r="J79" s="10">
        <f>SUM($F$2:F79) / ($P$1 * $P$2)</f>
        <v>0.94370884885319528</v>
      </c>
      <c r="K79" s="11">
        <f t="shared" si="3"/>
        <v>25.2408</v>
      </c>
      <c r="L79" s="11">
        <f>SUM($K$2:K79)</f>
        <v>6791.1486400000031</v>
      </c>
      <c r="M79" s="11">
        <f>I79 * $P$1 * $P$2  * $P$3</f>
        <v>5689.9376897126458</v>
      </c>
    </row>
    <row r="80" spans="1:13" x14ac:dyDescent="0.25">
      <c r="A80" s="1">
        <f>'Second Set Result'!A101</f>
        <v>2</v>
      </c>
      <c r="B80" s="1">
        <f>'Second Set Result'!B101</f>
        <v>1</v>
      </c>
      <c r="C80" s="1">
        <f>'Second Set Result'!C101</f>
        <v>1</v>
      </c>
      <c r="D80" s="10">
        <f>'Second Set Result'!E101</f>
        <v>3.0000000000000001E-3</v>
      </c>
      <c r="E80" s="11">
        <f>'Second Set Result'!G101</f>
        <v>44.8</v>
      </c>
      <c r="F80" s="12">
        <f>D80 * $P$1 * $P$4</f>
        <v>0.24</v>
      </c>
      <c r="G80" s="12">
        <f>F80 / ($P$2 * $P$1 * $P$4)</f>
        <v>0.27132624267419159</v>
      </c>
      <c r="H80" s="12">
        <f>SUM($F$2:F80) / (COUNT($G$2:G80) * $P$2 * $P$1 * $P$4)</f>
        <v>1.4966447132825771</v>
      </c>
      <c r="I80" s="10">
        <f t="shared" si="2"/>
        <v>0.63200000000000045</v>
      </c>
      <c r="J80" s="10">
        <f>SUM($F$2:F80) / ($P$1 * $P$2)</f>
        <v>0.94587945879458868</v>
      </c>
      <c r="K80" s="11">
        <f t="shared" si="3"/>
        <v>10.751999999999999</v>
      </c>
      <c r="L80" s="11">
        <f>SUM($K$2:K80)</f>
        <v>6801.9006400000035</v>
      </c>
      <c r="M80" s="11">
        <f>I80 * $P$1 * $P$2  * $P$3</f>
        <v>5762.8856088115263</v>
      </c>
    </row>
    <row r="81" spans="1:13" x14ac:dyDescent="0.25">
      <c r="A81" s="1">
        <f>'Second Set Result'!A117</f>
        <v>1</v>
      </c>
      <c r="B81" s="1">
        <f>'Second Set Result'!B117</f>
        <v>2</v>
      </c>
      <c r="C81" s="1">
        <f>'Second Set Result'!C117</f>
        <v>5</v>
      </c>
      <c r="D81" s="10">
        <f>'Second Set Result'!E117</f>
        <v>3.0000000000000001E-3</v>
      </c>
      <c r="E81" s="11">
        <f>'Second Set Result'!G117</f>
        <v>164.43</v>
      </c>
      <c r="F81" s="12">
        <f>D81 * $P$1 * $P$4</f>
        <v>0.24</v>
      </c>
      <c r="G81" s="12">
        <f>F81 / ($P$2 * $P$1 * $P$4)</f>
        <v>0.27132624267419159</v>
      </c>
      <c r="H81" s="12">
        <f>SUM($F$2:F81) / (COUNT($G$2:G81) * $P$2 * $P$1 * $P$4)</f>
        <v>1.4813282323999721</v>
      </c>
      <c r="I81" s="10">
        <f t="shared" si="2"/>
        <v>0.64000000000000046</v>
      </c>
      <c r="J81" s="10">
        <f>SUM($F$2:F81) / ($P$1 * $P$2)</f>
        <v>0.94805006873598219</v>
      </c>
      <c r="K81" s="11">
        <f t="shared" si="3"/>
        <v>39.463200000000001</v>
      </c>
      <c r="L81" s="11">
        <f>SUM($K$2:K81)</f>
        <v>6841.3638400000036</v>
      </c>
      <c r="M81" s="11">
        <f>I81 * $P$1 * $P$2  * $P$3</f>
        <v>5835.8335279104067</v>
      </c>
    </row>
    <row r="82" spans="1:13" x14ac:dyDescent="0.25">
      <c r="A82" s="1">
        <f>'Second Set Result'!A122</f>
        <v>1</v>
      </c>
      <c r="B82" s="1">
        <f>'Second Set Result'!B122</f>
        <v>1</v>
      </c>
      <c r="C82" s="1">
        <f>'Second Set Result'!C122</f>
        <v>5</v>
      </c>
      <c r="D82" s="10">
        <f>'Second Set Result'!E122</f>
        <v>3.0000000000000001E-3</v>
      </c>
      <c r="E82" s="11">
        <f>'Second Set Result'!G122</f>
        <v>116.45</v>
      </c>
      <c r="F82" s="12">
        <f>D82 * $P$1 * $P$4</f>
        <v>0.24</v>
      </c>
      <c r="G82" s="12">
        <f>F82 / ($P$2 * $P$1 * $P$4)</f>
        <v>0.27132624267419159</v>
      </c>
      <c r="H82" s="12">
        <f>SUM($F$2:F82) / (COUNT($G$2:G82) * $P$2 * $P$1 * $P$4)</f>
        <v>1.4663899362305179</v>
      </c>
      <c r="I82" s="10">
        <f t="shared" si="2"/>
        <v>0.64800000000000046</v>
      </c>
      <c r="J82" s="10">
        <f>SUM($F$2:F82) / ($P$1 * $P$2)</f>
        <v>0.9502206786773757</v>
      </c>
      <c r="K82" s="11">
        <f t="shared" si="3"/>
        <v>27.948</v>
      </c>
      <c r="L82" s="11">
        <f>SUM($K$2:K82)</f>
        <v>6869.3118400000039</v>
      </c>
      <c r="M82" s="11">
        <f>I82 * $P$1 * $P$2  * $P$3</f>
        <v>5908.7814470092853</v>
      </c>
    </row>
    <row r="83" spans="1:13" x14ac:dyDescent="0.25">
      <c r="A83" s="1">
        <f>'Second Set Result'!A12</f>
        <v>5</v>
      </c>
      <c r="B83" s="1">
        <f>'Second Set Result'!B12</f>
        <v>3</v>
      </c>
      <c r="C83" s="1">
        <f>'Second Set Result'!C12</f>
        <v>5</v>
      </c>
      <c r="D83" s="10">
        <f>'Second Set Result'!E12</f>
        <v>2.8999999999999998E-3</v>
      </c>
      <c r="E83" s="11">
        <f>'Second Set Result'!G12</f>
        <v>202.41</v>
      </c>
      <c r="F83" s="12">
        <f>D83 * $P$1 * $P$4</f>
        <v>0.23199999999999998</v>
      </c>
      <c r="G83" s="12">
        <f>F83 / ($P$2 * $P$1 * $P$4)</f>
        <v>0.26228203458505189</v>
      </c>
      <c r="H83" s="12">
        <f>SUM($F$2:F83) / (COUNT($G$2:G83) * $P$2 * $P$1 * $P$4)</f>
        <v>1.4517056935275243</v>
      </c>
      <c r="I83" s="10">
        <f t="shared" si="2"/>
        <v>0.65600000000000047</v>
      </c>
      <c r="J83" s="10">
        <f>SUM($F$2:F83) / ($P$1 * $P$2)</f>
        <v>0.95231893495405606</v>
      </c>
      <c r="K83" s="11">
        <f t="shared" si="3"/>
        <v>46.959119999999999</v>
      </c>
      <c r="L83" s="11">
        <f>SUM($K$2:K83)</f>
        <v>6916.2709600000044</v>
      </c>
      <c r="M83" s="11">
        <f>I83 * $P$1 * $P$2  * $P$3</f>
        <v>5981.7293661081658</v>
      </c>
    </row>
    <row r="84" spans="1:13" x14ac:dyDescent="0.25">
      <c r="A84" s="1">
        <f>'Second Set Result'!A7</f>
        <v>5</v>
      </c>
      <c r="B84" s="1">
        <f>'Second Set Result'!B7</f>
        <v>4</v>
      </c>
      <c r="C84" s="1">
        <f>'Second Set Result'!C7</f>
        <v>5</v>
      </c>
      <c r="D84" s="10">
        <f>'Second Set Result'!E7</f>
        <v>2.8000000000000004E-3</v>
      </c>
      <c r="E84" s="11">
        <f>'Second Set Result'!G7</f>
        <v>321.08999999999997</v>
      </c>
      <c r="F84" s="12">
        <f>D84 * $P$1 * $P$4</f>
        <v>0.22400000000000003</v>
      </c>
      <c r="G84" s="12">
        <f>F84 / ($P$2 * $P$1 * $P$4)</f>
        <v>0.2532378264959122</v>
      </c>
      <c r="H84" s="12">
        <f>SUM($F$2:F84) / (COUNT($G$2:G84) * $P$2 * $P$1 * $P$4)</f>
        <v>1.4372663216355774</v>
      </c>
      <c r="I84" s="10">
        <f t="shared" si="2"/>
        <v>0.66400000000000048</v>
      </c>
      <c r="J84" s="10">
        <f>SUM($F$2:F84) / ($P$1 * $P$2)</f>
        <v>0.9543448375660234</v>
      </c>
      <c r="K84" s="11">
        <f t="shared" si="3"/>
        <v>71.924160000000001</v>
      </c>
      <c r="L84" s="11">
        <f>SUM($K$2:K84)</f>
        <v>6988.195120000004</v>
      </c>
      <c r="M84" s="11">
        <f>I84 * $P$1 * $P$2  * $P$3</f>
        <v>6054.6772852070453</v>
      </c>
    </row>
    <row r="85" spans="1:13" x14ac:dyDescent="0.25">
      <c r="A85" s="1">
        <f>'Second Set Result'!A47</f>
        <v>4</v>
      </c>
      <c r="B85" s="1">
        <f>'Second Set Result'!B47</f>
        <v>1</v>
      </c>
      <c r="C85" s="1">
        <f>'Second Set Result'!C47</f>
        <v>5</v>
      </c>
      <c r="D85" s="10">
        <f>'Second Set Result'!E47</f>
        <v>2.7000000000000001E-3</v>
      </c>
      <c r="E85" s="11">
        <f>'Second Set Result'!G47</f>
        <v>131.97</v>
      </c>
      <c r="F85" s="12">
        <f>D85 * $P$1 * $P$4</f>
        <v>0.216</v>
      </c>
      <c r="G85" s="12">
        <f>F85 / ($P$2 * $P$1 * $P$4)</f>
        <v>0.24419361840677245</v>
      </c>
      <c r="H85" s="12">
        <f>SUM($F$2:F85) / (COUNT($G$2:G85) * $P$2 * $P$1 * $P$4)</f>
        <v>1.4230630751685678</v>
      </c>
      <c r="I85" s="10">
        <f t="shared" si="2"/>
        <v>0.67200000000000049</v>
      </c>
      <c r="J85" s="10">
        <f>SUM($F$2:F85) / ($P$1 * $P$2)</f>
        <v>0.95629838651327759</v>
      </c>
      <c r="K85" s="11">
        <f t="shared" si="3"/>
        <v>28.505520000000001</v>
      </c>
      <c r="L85" s="11">
        <f>SUM($K$2:K85)</f>
        <v>7016.7006400000037</v>
      </c>
      <c r="M85" s="11">
        <f>I85 * $P$1 * $P$2  * $P$3</f>
        <v>6127.6252043059258</v>
      </c>
    </row>
    <row r="86" spans="1:13" x14ac:dyDescent="0.25">
      <c r="A86" s="1">
        <f>'Second Set Result'!A59</f>
        <v>3</v>
      </c>
      <c r="B86" s="1">
        <f>'Second Set Result'!B59</f>
        <v>4</v>
      </c>
      <c r="C86" s="1">
        <f>'Second Set Result'!C59</f>
        <v>3</v>
      </c>
      <c r="D86" s="10">
        <f>'Second Set Result'!E59</f>
        <v>2.5999999999999999E-3</v>
      </c>
      <c r="E86" s="11">
        <f>'Second Set Result'!G59</f>
        <v>57.16</v>
      </c>
      <c r="F86" s="12">
        <f>D86 * $P$1 * $P$4</f>
        <v>0.20800000000000002</v>
      </c>
      <c r="G86" s="12">
        <f>F86 / ($P$2 * $P$1 * $P$4)</f>
        <v>0.23514941031763276</v>
      </c>
      <c r="H86" s="12">
        <f>SUM($F$2:F86) / (COUNT($G$2:G86) * $P$2 * $P$1 * $P$4)</f>
        <v>1.4090876202879683</v>
      </c>
      <c r="I86" s="10">
        <f t="shared" si="2"/>
        <v>0.68000000000000049</v>
      </c>
      <c r="J86" s="10">
        <f>SUM($F$2:F86) / ($P$1 * $P$2)</f>
        <v>0.95817958179581864</v>
      </c>
      <c r="K86" s="11">
        <f t="shared" si="3"/>
        <v>11.889280000000001</v>
      </c>
      <c r="L86" s="11">
        <f>SUM($K$2:K86)</f>
        <v>7028.589920000004</v>
      </c>
      <c r="M86" s="11">
        <f>I86 * $P$1 * $P$2  * $P$3</f>
        <v>6200.5731234048062</v>
      </c>
    </row>
    <row r="87" spans="1:13" x14ac:dyDescent="0.25">
      <c r="A87" s="1">
        <f>'Second Set Result'!A37</f>
        <v>4</v>
      </c>
      <c r="B87" s="1">
        <f>'Second Set Result'!B37</f>
        <v>3</v>
      </c>
      <c r="C87" s="1">
        <f>'Second Set Result'!C37</f>
        <v>5</v>
      </c>
      <c r="D87" s="10">
        <f>'Second Set Result'!E37</f>
        <v>2.5000000000000001E-3</v>
      </c>
      <c r="E87" s="11">
        <f>'Second Set Result'!G37</f>
        <v>146.62</v>
      </c>
      <c r="F87" s="12">
        <f>D87 * $P$1 * $P$4</f>
        <v>0.2</v>
      </c>
      <c r="G87" s="12">
        <f>F87 / ($P$2 * $P$1 * $P$4)</f>
        <v>0.22610520222849304</v>
      </c>
      <c r="H87" s="12">
        <f>SUM($F$2:F87) / (COUNT($G$2:G87) * $P$2 * $P$1 * $P$4)</f>
        <v>1.3953320107756488</v>
      </c>
      <c r="I87" s="10">
        <f t="shared" si="2"/>
        <v>0.6880000000000005</v>
      </c>
      <c r="J87" s="10">
        <f>SUM($F$2:F87) / ($P$1 * $P$2)</f>
        <v>0.95998842341364654</v>
      </c>
      <c r="K87" s="11">
        <f t="shared" si="3"/>
        <v>29.324000000000002</v>
      </c>
      <c r="L87" s="11">
        <f>SUM($K$2:K87)</f>
        <v>7057.9139200000036</v>
      </c>
      <c r="M87" s="11">
        <f>I87 * $P$1 * $P$2  * $P$3</f>
        <v>6273.5210425036857</v>
      </c>
    </row>
    <row r="88" spans="1:13" x14ac:dyDescent="0.25">
      <c r="A88" s="1">
        <f>'Second Set Result'!A56</f>
        <v>3</v>
      </c>
      <c r="B88" s="1">
        <f>'Second Set Result'!B56</f>
        <v>5</v>
      </c>
      <c r="C88" s="1">
        <f>'Second Set Result'!C56</f>
        <v>1</v>
      </c>
      <c r="D88" s="10">
        <f>'Second Set Result'!E56</f>
        <v>2.5000000000000001E-3</v>
      </c>
      <c r="E88" s="11">
        <f>'Second Set Result'!G56</f>
        <v>27.02</v>
      </c>
      <c r="F88" s="12">
        <f>D88 * $P$1 * $P$4</f>
        <v>0.2</v>
      </c>
      <c r="G88" s="12">
        <f>F88 / ($P$2 * $P$1 * $P$4)</f>
        <v>0.22610520222849304</v>
      </c>
      <c r="H88" s="12">
        <f>SUM($F$2:F88) / (COUNT($G$2:G88) * $P$2 * $P$1 * $P$4)</f>
        <v>1.3818926221716588</v>
      </c>
      <c r="I88" s="10">
        <f t="shared" si="2"/>
        <v>0.69600000000000051</v>
      </c>
      <c r="J88" s="10">
        <f>SUM($F$2:F88) / ($P$1 * $P$2)</f>
        <v>0.96179726503147456</v>
      </c>
      <c r="K88" s="11">
        <f t="shared" si="3"/>
        <v>5.4039999999999999</v>
      </c>
      <c r="L88" s="11">
        <f>SUM($K$2:K88)</f>
        <v>7063.3179200000041</v>
      </c>
      <c r="M88" s="11">
        <f>I88 * $P$1 * $P$2  * $P$3</f>
        <v>6346.4689616025662</v>
      </c>
    </row>
    <row r="89" spans="1:13" x14ac:dyDescent="0.25">
      <c r="A89" s="1">
        <f>'Second Set Result'!A93</f>
        <v>2</v>
      </c>
      <c r="B89" s="1">
        <f>'Second Set Result'!B93</f>
        <v>2</v>
      </c>
      <c r="C89" s="1">
        <f>'Second Set Result'!C93</f>
        <v>4</v>
      </c>
      <c r="D89" s="10">
        <f>'Second Set Result'!E93</f>
        <v>2.5000000000000001E-3</v>
      </c>
      <c r="E89" s="11">
        <f>'Second Set Result'!G93</f>
        <v>77.290000000000006</v>
      </c>
      <c r="F89" s="12">
        <f>D89 * $P$1 * $P$4</f>
        <v>0.2</v>
      </c>
      <c r="G89" s="12">
        <f>F89 / ($P$2 * $P$1 * $P$4)</f>
        <v>0.22610520222849304</v>
      </c>
      <c r="H89" s="12">
        <f>SUM($F$2:F89) / (COUNT($G$2:G89) * $P$2 * $P$1 * $P$4)</f>
        <v>1.3687586742177593</v>
      </c>
      <c r="I89" s="10">
        <f t="shared" si="2"/>
        <v>0.70400000000000051</v>
      </c>
      <c r="J89" s="10">
        <f>SUM($F$2:F89) / ($P$1 * $P$2)</f>
        <v>0.96360610664930257</v>
      </c>
      <c r="K89" s="11">
        <f t="shared" si="3"/>
        <v>15.458000000000002</v>
      </c>
      <c r="L89" s="11">
        <f>SUM($K$2:K89)</f>
        <v>7078.7759200000037</v>
      </c>
      <c r="M89" s="11">
        <f>I89 * $P$1 * $P$2  * $P$3</f>
        <v>6419.4168807014466</v>
      </c>
    </row>
    <row r="90" spans="1:13" x14ac:dyDescent="0.25">
      <c r="A90" s="1">
        <f>'Second Set Result'!A26</f>
        <v>5</v>
      </c>
      <c r="B90" s="1">
        <f>'Second Set Result'!B26</f>
        <v>1</v>
      </c>
      <c r="C90" s="1">
        <f>'Second Set Result'!C26</f>
        <v>1</v>
      </c>
      <c r="D90" s="10">
        <f>'Second Set Result'!E26</f>
        <v>2.3999999999999998E-3</v>
      </c>
      <c r="E90" s="11">
        <f>'Second Set Result'!G26</f>
        <v>40.98</v>
      </c>
      <c r="F90" s="12">
        <f>D90 * $P$1 * $P$4</f>
        <v>0.19199999999999998</v>
      </c>
      <c r="G90" s="12">
        <f>F90 / ($P$2 * $P$1 * $P$4)</f>
        <v>0.21706099413935326</v>
      </c>
      <c r="H90" s="12">
        <f>SUM($F$2:F90) / (COUNT($G$2:G90) * $P$2 * $P$1 * $P$4)</f>
        <v>1.3558182508460914</v>
      </c>
      <c r="I90" s="10">
        <f t="shared" si="2"/>
        <v>0.71200000000000052</v>
      </c>
      <c r="J90" s="10">
        <f>SUM($F$2:F90) / ($P$1 * $P$2)</f>
        <v>0.96534259460241734</v>
      </c>
      <c r="K90" s="11">
        <f t="shared" si="3"/>
        <v>7.8681599999999987</v>
      </c>
      <c r="L90" s="11">
        <f>SUM($K$2:K90)</f>
        <v>7086.6440800000037</v>
      </c>
      <c r="M90" s="11">
        <f>I90 * $P$1 * $P$2  * $P$3</f>
        <v>6492.3647998003271</v>
      </c>
    </row>
    <row r="91" spans="1:13" x14ac:dyDescent="0.25">
      <c r="A91" s="1">
        <f>'Second Set Result'!A52</f>
        <v>3</v>
      </c>
      <c r="B91" s="1">
        <f>'Second Set Result'!B52</f>
        <v>5</v>
      </c>
      <c r="C91" s="1">
        <f>'Second Set Result'!C52</f>
        <v>5</v>
      </c>
      <c r="D91" s="10">
        <f>'Second Set Result'!E52</f>
        <v>2.3E-3</v>
      </c>
      <c r="E91" s="11">
        <f>'Second Set Result'!G52</f>
        <v>262.43</v>
      </c>
      <c r="F91" s="12">
        <f>D91 * $P$1 * $P$4</f>
        <v>0.184</v>
      </c>
      <c r="G91" s="12">
        <f>F91 / ($P$2 * $P$1 * $P$4)</f>
        <v>0.20801678605021356</v>
      </c>
      <c r="H91" s="12">
        <f>SUM($F$2:F91) / (COUNT($G$2:G91) * $P$2 * $P$1 * $P$4)</f>
        <v>1.3430649012372484</v>
      </c>
      <c r="I91" s="10">
        <f t="shared" si="2"/>
        <v>0.72000000000000053</v>
      </c>
      <c r="J91" s="10">
        <f>SUM($F$2:F91) / ($P$1 * $P$2)</f>
        <v>0.96700672889081896</v>
      </c>
      <c r="K91" s="11">
        <f t="shared" si="3"/>
        <v>48.287120000000002</v>
      </c>
      <c r="L91" s="11">
        <f>SUM($K$2:K91)</f>
        <v>7134.9312000000036</v>
      </c>
      <c r="M91" s="11">
        <f>I91 * $P$1 * $P$2  * $P$3</f>
        <v>6565.3127188992066</v>
      </c>
    </row>
    <row r="92" spans="1:13" x14ac:dyDescent="0.25">
      <c r="A92" s="1">
        <f>'Second Set Result'!A57</f>
        <v>3</v>
      </c>
      <c r="B92" s="1">
        <f>'Second Set Result'!B57</f>
        <v>4</v>
      </c>
      <c r="C92" s="1">
        <f>'Second Set Result'!C57</f>
        <v>5</v>
      </c>
      <c r="D92" s="10">
        <f>'Second Set Result'!E57</f>
        <v>2.3E-3</v>
      </c>
      <c r="E92" s="11">
        <f>'Second Set Result'!G57</f>
        <v>239.92</v>
      </c>
      <c r="F92" s="12">
        <f>D92 * $P$1 * $P$4</f>
        <v>0.184</v>
      </c>
      <c r="G92" s="12">
        <f>F92 / ($P$2 * $P$1 * $P$4)</f>
        <v>0.20801678605021356</v>
      </c>
      <c r="H92" s="12">
        <f>SUM($F$2:F92) / (COUNT($G$2:G92) * $P$2 * $P$1 * $P$4)</f>
        <v>1.330591845026402</v>
      </c>
      <c r="I92" s="10">
        <f t="shared" si="2"/>
        <v>0.72800000000000054</v>
      </c>
      <c r="J92" s="10">
        <f>SUM($F$2:F92) / ($P$1 * $P$2)</f>
        <v>0.96867086317922069</v>
      </c>
      <c r="K92" s="11">
        <f t="shared" si="3"/>
        <v>44.14528</v>
      </c>
      <c r="L92" s="11">
        <f>SUM($K$2:K92)</f>
        <v>7179.0764800000034</v>
      </c>
      <c r="M92" s="11">
        <f>I92 * $P$1 * $P$2  * $P$3</f>
        <v>6638.2606379980871</v>
      </c>
    </row>
    <row r="93" spans="1:13" x14ac:dyDescent="0.25">
      <c r="A93" s="1">
        <f>'Second Set Result'!A67</f>
        <v>3</v>
      </c>
      <c r="B93" s="1">
        <f>'Second Set Result'!B67</f>
        <v>2</v>
      </c>
      <c r="C93" s="1">
        <f>'Second Set Result'!C67</f>
        <v>5</v>
      </c>
      <c r="D93" s="10">
        <f>'Second Set Result'!E67</f>
        <v>2.3E-3</v>
      </c>
      <c r="E93" s="11">
        <f>'Second Set Result'!G67</f>
        <v>268.79000000000002</v>
      </c>
      <c r="F93" s="12">
        <f>D93 * $P$1 * $P$4</f>
        <v>0.184</v>
      </c>
      <c r="G93" s="12">
        <f>F93 / ($P$2 * $P$1 * $P$4)</f>
        <v>0.20801678605021356</v>
      </c>
      <c r="H93" s="12">
        <f>SUM($F$2:F93) / (COUNT($G$2:G93) * $P$2 * $P$1 * $P$4)</f>
        <v>1.3183899422114436</v>
      </c>
      <c r="I93" s="10">
        <f t="shared" si="2"/>
        <v>0.73600000000000054</v>
      </c>
      <c r="J93" s="10">
        <f>SUM($F$2:F93) / ($P$1 * $P$2)</f>
        <v>0.97033499746762231</v>
      </c>
      <c r="K93" s="11">
        <f t="shared" si="3"/>
        <v>49.457360000000001</v>
      </c>
      <c r="L93" s="11">
        <f>SUM($K$2:K93)</f>
        <v>7228.5338400000037</v>
      </c>
      <c r="M93" s="11">
        <f>I93 * $P$1 * $P$2  * $P$3</f>
        <v>6711.2085570969666</v>
      </c>
    </row>
    <row r="94" spans="1:13" x14ac:dyDescent="0.25">
      <c r="A94" s="1">
        <f>'Second Set Result'!A39</f>
        <v>4</v>
      </c>
      <c r="B94" s="1">
        <f>'Second Set Result'!B39</f>
        <v>3</v>
      </c>
      <c r="C94" s="1">
        <f>'Second Set Result'!C39</f>
        <v>3</v>
      </c>
      <c r="D94" s="10">
        <f>'Second Set Result'!E39</f>
        <v>2.2000000000000001E-3</v>
      </c>
      <c r="E94" s="11">
        <f>'Second Set Result'!G39</f>
        <v>59.28</v>
      </c>
      <c r="F94" s="12">
        <f>D94 * $P$1 * $P$4</f>
        <v>0.17599999999999999</v>
      </c>
      <c r="G94" s="12">
        <f>F94 / ($P$2 * $P$1 * $P$4)</f>
        <v>0.19897257796107384</v>
      </c>
      <c r="H94" s="12">
        <f>SUM($F$2:F94) / (COUNT($G$2:G94) * $P$2 * $P$1 * $P$4)</f>
        <v>1.3063531963592887</v>
      </c>
      <c r="I94" s="10">
        <f t="shared" si="2"/>
        <v>0.74400000000000055</v>
      </c>
      <c r="J94" s="10">
        <f>SUM($F$2:F94) / ($P$1 * $P$2)</f>
        <v>0.97192677809131101</v>
      </c>
      <c r="K94" s="11">
        <f t="shared" si="3"/>
        <v>10.43328</v>
      </c>
      <c r="L94" s="11">
        <f>SUM($K$2:K94)</f>
        <v>7238.9671200000039</v>
      </c>
      <c r="M94" s="11">
        <f>I94 * $P$1 * $P$2  * $P$3</f>
        <v>6784.1564761958471</v>
      </c>
    </row>
    <row r="95" spans="1:13" x14ac:dyDescent="0.25">
      <c r="A95" s="1">
        <f>'Second Set Result'!A81</f>
        <v>2</v>
      </c>
      <c r="B95" s="1">
        <f>'Second Set Result'!B81</f>
        <v>5</v>
      </c>
      <c r="C95" s="1">
        <f>'Second Set Result'!C81</f>
        <v>1</v>
      </c>
      <c r="D95" s="10">
        <f>'Second Set Result'!E81</f>
        <v>2.2000000000000001E-3</v>
      </c>
      <c r="E95" s="11">
        <f>'Second Set Result'!G81</f>
        <v>31.7</v>
      </c>
      <c r="F95" s="12">
        <f>D95 * $P$1 * $P$4</f>
        <v>0.17599999999999999</v>
      </c>
      <c r="G95" s="12">
        <f>F95 / ($P$2 * $P$1 * $P$4)</f>
        <v>0.19897257796107384</v>
      </c>
      <c r="H95" s="12">
        <f>SUM($F$2:F95) / (COUNT($G$2:G95) * $P$2 * $P$1 * $P$4)</f>
        <v>1.294572551482712</v>
      </c>
      <c r="I95" s="10">
        <f t="shared" si="2"/>
        <v>0.75200000000000056</v>
      </c>
      <c r="J95" s="10">
        <f>SUM($F$2:F95) / ($P$1 * $P$2)</f>
        <v>0.97351855871499959</v>
      </c>
      <c r="K95" s="11">
        <f t="shared" si="3"/>
        <v>5.5791999999999993</v>
      </c>
      <c r="L95" s="11">
        <f>SUM($K$2:K95)</f>
        <v>7244.546320000004</v>
      </c>
      <c r="M95" s="11">
        <f>I95 * $P$1 * $P$2  * $P$3</f>
        <v>6857.1043952947275</v>
      </c>
    </row>
    <row r="96" spans="1:13" x14ac:dyDescent="0.25">
      <c r="A96" s="1">
        <f>'Second Set Result'!A87</f>
        <v>2</v>
      </c>
      <c r="B96" s="1">
        <f>'Second Set Result'!B87</f>
        <v>3</v>
      </c>
      <c r="C96" s="1">
        <f>'Second Set Result'!C87</f>
        <v>5</v>
      </c>
      <c r="D96" s="10">
        <f>'Second Set Result'!E87</f>
        <v>2.2000000000000001E-3</v>
      </c>
      <c r="E96" s="11">
        <f>'Second Set Result'!G87</f>
        <v>197.52</v>
      </c>
      <c r="F96" s="12">
        <f>D96 * $P$1 * $P$4</f>
        <v>0.17599999999999999</v>
      </c>
      <c r="G96" s="12">
        <f>F96 / ($P$2 * $P$1 * $P$4)</f>
        <v>0.19897257796107384</v>
      </c>
      <c r="H96" s="12">
        <f>SUM($F$2:F96) / (COUNT($G$2:G96) * $P$2 * $P$1 * $P$4)</f>
        <v>1.2830399201824843</v>
      </c>
      <c r="I96" s="10">
        <f t="shared" si="2"/>
        <v>0.76000000000000056</v>
      </c>
      <c r="J96" s="10">
        <f>SUM($F$2:F96) / ($P$1 * $P$2)</f>
        <v>0.97511033933868818</v>
      </c>
      <c r="K96" s="11">
        <f t="shared" si="3"/>
        <v>34.76352</v>
      </c>
      <c r="L96" s="11">
        <f>SUM($K$2:K96)</f>
        <v>7279.3098400000044</v>
      </c>
      <c r="M96" s="11">
        <f>I96 * $P$1 * $P$2  * $P$3</f>
        <v>6930.052314393607</v>
      </c>
    </row>
    <row r="97" spans="1:13" x14ac:dyDescent="0.25">
      <c r="A97" s="1">
        <f>'Second Set Result'!A112</f>
        <v>1</v>
      </c>
      <c r="B97" s="1">
        <f>'Second Set Result'!B112</f>
        <v>3</v>
      </c>
      <c r="C97" s="1">
        <f>'Second Set Result'!C112</f>
        <v>5</v>
      </c>
      <c r="D97" s="10">
        <f>'Second Set Result'!E112</f>
        <v>2.0999999999999999E-3</v>
      </c>
      <c r="E97" s="11">
        <f>'Second Set Result'!G112</f>
        <v>85.43</v>
      </c>
      <c r="F97" s="12">
        <f>D97 * $P$1 * $P$4</f>
        <v>0.16800000000000001</v>
      </c>
      <c r="G97" s="12">
        <f>F97 / ($P$2 * $P$1 * $P$4)</f>
        <v>0.18992836987193415</v>
      </c>
      <c r="H97" s="12">
        <f>SUM($F$2:F97) / (COUNT($G$2:G97) * $P$2 * $P$1 * $P$4)</f>
        <v>1.2716533415334161</v>
      </c>
      <c r="I97" s="10">
        <f t="shared" si="2"/>
        <v>0.76800000000000057</v>
      </c>
      <c r="J97" s="10">
        <f>SUM($F$2:F97) / ($P$1 * $P$2)</f>
        <v>0.97662976629766374</v>
      </c>
      <c r="K97" s="11">
        <f t="shared" si="3"/>
        <v>14.352240000000002</v>
      </c>
      <c r="L97" s="11">
        <f>SUM($K$2:K97)</f>
        <v>7293.6620800000046</v>
      </c>
      <c r="M97" s="11">
        <f>I97 * $P$1 * $P$2  * $P$3</f>
        <v>7003.0002334924875</v>
      </c>
    </row>
    <row r="98" spans="1:13" x14ac:dyDescent="0.25">
      <c r="A98" s="1">
        <f>'Second Set Result'!A102</f>
        <v>1</v>
      </c>
      <c r="B98" s="1">
        <f>'Second Set Result'!B102</f>
        <v>5</v>
      </c>
      <c r="C98" s="1">
        <f>'Second Set Result'!C102</f>
        <v>5</v>
      </c>
      <c r="D98" s="10">
        <f>'Second Set Result'!E102</f>
        <v>2E-3</v>
      </c>
      <c r="E98" s="11">
        <f>'Second Set Result'!G102</f>
        <v>37.950000000000003</v>
      </c>
      <c r="F98" s="12">
        <f>D98 * $P$1 * $P$4</f>
        <v>0.16</v>
      </c>
      <c r="G98" s="12">
        <f>F98 / ($P$2 * $P$1 * $P$4)</f>
        <v>0.18088416178279443</v>
      </c>
      <c r="H98" s="12">
        <f>SUM($F$2:F98) / (COUNT($G$2:G98) * $P$2 * $P$1 * $P$4)</f>
        <v>1.2604082984432037</v>
      </c>
      <c r="I98" s="10">
        <f t="shared" si="2"/>
        <v>0.77600000000000058</v>
      </c>
      <c r="J98" s="10">
        <f>SUM($F$2:F98) / ($P$1 * $P$2)</f>
        <v>0.97807683959192604</v>
      </c>
      <c r="K98" s="11">
        <f t="shared" si="3"/>
        <v>6.072000000000001</v>
      </c>
      <c r="L98" s="11">
        <f>SUM($K$2:K98)</f>
        <v>7299.7340800000047</v>
      </c>
      <c r="M98" s="11">
        <f>I98 * $P$1 * $P$2  * $P$3</f>
        <v>7075.948152591367</v>
      </c>
    </row>
    <row r="99" spans="1:13" x14ac:dyDescent="0.25">
      <c r="A99" s="1">
        <f>'Second Set Result'!A5</f>
        <v>5</v>
      </c>
      <c r="B99" s="1">
        <f>'Second Set Result'!B5</f>
        <v>5</v>
      </c>
      <c r="C99" s="1">
        <f>'Second Set Result'!C5</f>
        <v>2</v>
      </c>
      <c r="D99" s="10">
        <f>'Second Set Result'!E5</f>
        <v>1.9E-3</v>
      </c>
      <c r="E99" s="11">
        <f>'Second Set Result'!G5</f>
        <v>37.659999999999997</v>
      </c>
      <c r="F99" s="12">
        <f>D99 * $P$1 * $P$4</f>
        <v>0.152</v>
      </c>
      <c r="G99" s="12">
        <f>F99 / ($P$2 * $P$1 * $P$4)</f>
        <v>0.17183995369365468</v>
      </c>
      <c r="H99" s="12">
        <f>SUM($F$2:F99) / (COUNT($G$2:G99) * $P$2 * $P$1 * $P$4)</f>
        <v>1.249300458190657</v>
      </c>
      <c r="I99" s="10">
        <f t="shared" si="2"/>
        <v>0.78400000000000059</v>
      </c>
      <c r="J99" s="10">
        <f>SUM($F$2:F99) / ($P$1 * $P$2)</f>
        <v>0.97945155922147531</v>
      </c>
      <c r="K99" s="11">
        <f t="shared" si="3"/>
        <v>5.7243199999999996</v>
      </c>
      <c r="L99" s="11">
        <f>SUM($K$2:K99)</f>
        <v>7305.458400000005</v>
      </c>
      <c r="M99" s="11">
        <f>I99 * $P$1 * $P$2  * $P$3</f>
        <v>7148.8960716902475</v>
      </c>
    </row>
    <row r="100" spans="1:13" x14ac:dyDescent="0.25">
      <c r="A100" s="1">
        <f>'Second Set Result'!A64</f>
        <v>3</v>
      </c>
      <c r="B100" s="1">
        <f>'Second Set Result'!B64</f>
        <v>3</v>
      </c>
      <c r="C100" s="1">
        <f>'Second Set Result'!C64</f>
        <v>3</v>
      </c>
      <c r="D100" s="10">
        <f>'Second Set Result'!E64</f>
        <v>1.9E-3</v>
      </c>
      <c r="E100" s="11">
        <f>'Second Set Result'!G64</f>
        <v>61.66</v>
      </c>
      <c r="F100" s="12">
        <f>D100 * $P$1 * $P$4</f>
        <v>0.152</v>
      </c>
      <c r="G100" s="12">
        <f>F100 / ($P$2 * $P$1 * $P$4)</f>
        <v>0.17183995369365468</v>
      </c>
      <c r="H100" s="12">
        <f>SUM($F$2:F100) / (COUNT($G$2:G100) * $P$2 * $P$1 * $P$4)</f>
        <v>1.2384170187512935</v>
      </c>
      <c r="I100" s="10">
        <f t="shared" si="2"/>
        <v>0.79200000000000059</v>
      </c>
      <c r="J100" s="10">
        <f>SUM($F$2:F100) / ($P$1 * $P$2)</f>
        <v>0.98082627885102447</v>
      </c>
      <c r="K100" s="11">
        <f t="shared" si="3"/>
        <v>9.3723199999999984</v>
      </c>
      <c r="L100" s="11">
        <f>SUM($K$2:K100)</f>
        <v>7314.8307200000054</v>
      </c>
      <c r="M100" s="11">
        <f>I100 * $P$1 * $P$2  * $P$3</f>
        <v>7221.8439907891279</v>
      </c>
    </row>
    <row r="101" spans="1:13" x14ac:dyDescent="0.25">
      <c r="A101" s="1">
        <f>'Second Set Result'!A88</f>
        <v>2</v>
      </c>
      <c r="B101" s="1">
        <f>'Second Set Result'!B88</f>
        <v>3</v>
      </c>
      <c r="C101" s="1">
        <f>'Second Set Result'!C88</f>
        <v>4</v>
      </c>
      <c r="D101" s="10">
        <f>'Second Set Result'!E88</f>
        <v>1.8E-3</v>
      </c>
      <c r="E101" s="11">
        <f>'Second Set Result'!G88</f>
        <v>61.41</v>
      </c>
      <c r="F101" s="12">
        <f>D101 * $P$1 * $P$4</f>
        <v>0.14400000000000002</v>
      </c>
      <c r="G101" s="12">
        <f>F101 / ($P$2 * $P$1 * $P$4)</f>
        <v>0.16279574560451499</v>
      </c>
      <c r="H101" s="12">
        <f>SUM($F$2:F101) / (COUNT($G$2:G101) * $P$2 * $P$1 * $P$4)</f>
        <v>1.2276608060198257</v>
      </c>
      <c r="I101" s="10">
        <f t="shared" si="2"/>
        <v>0.8000000000000006</v>
      </c>
      <c r="J101" s="10">
        <f>SUM($F$2:F101) / ($P$1 * $P$2)</f>
        <v>0.98212864481586071</v>
      </c>
      <c r="K101" s="11">
        <f t="shared" si="3"/>
        <v>8.8430400000000002</v>
      </c>
      <c r="L101" s="11">
        <f>SUM($K$2:K101)</f>
        <v>7323.6737600000051</v>
      </c>
      <c r="M101" s="11">
        <f>I101 * $P$1 * $P$2  * $P$3</f>
        <v>7294.7919098880084</v>
      </c>
    </row>
    <row r="102" spans="1:13" x14ac:dyDescent="0.25">
      <c r="A102" s="1">
        <f>'Second Set Result'!A92</f>
        <v>2</v>
      </c>
      <c r="B102" s="1">
        <f>'Second Set Result'!B92</f>
        <v>2</v>
      </c>
      <c r="C102" s="1">
        <f>'Second Set Result'!C92</f>
        <v>5</v>
      </c>
      <c r="D102" s="10">
        <f>'Second Set Result'!E92</f>
        <v>1.8E-3</v>
      </c>
      <c r="E102" s="11">
        <f>'Second Set Result'!G92</f>
        <v>28.78</v>
      </c>
      <c r="F102" s="12">
        <f>D102 * $P$1 * $P$4</f>
        <v>0.14400000000000002</v>
      </c>
      <c r="G102" s="12">
        <f>F102 / ($P$2 * $P$1 * $P$4)</f>
        <v>0.16279574560451499</v>
      </c>
      <c r="H102" s="12">
        <f>SUM($F$2:F102) / (COUNT($G$2:G102) * $P$2 * $P$1 * $P$4)</f>
        <v>1.2171175875998723</v>
      </c>
      <c r="I102" s="10">
        <f t="shared" si="2"/>
        <v>0.80800000000000061</v>
      </c>
      <c r="J102" s="10">
        <f>SUM($F$2:F102) / ($P$1 * $P$2)</f>
        <v>0.98343101078069683</v>
      </c>
      <c r="K102" s="11">
        <f t="shared" si="3"/>
        <v>4.1443200000000004</v>
      </c>
      <c r="L102" s="11">
        <f>SUM($K$2:K102)</f>
        <v>7327.8180800000055</v>
      </c>
      <c r="M102" s="11">
        <f>I102 * $P$1 * $P$2  * $P$3</f>
        <v>7367.7398289868879</v>
      </c>
    </row>
    <row r="103" spans="1:13" x14ac:dyDescent="0.25">
      <c r="A103" s="1">
        <f>'Second Set Result'!A111</f>
        <v>1</v>
      </c>
      <c r="B103" s="1">
        <f>'Second Set Result'!B111</f>
        <v>4</v>
      </c>
      <c r="C103" s="1">
        <f>'Second Set Result'!C111</f>
        <v>1</v>
      </c>
      <c r="D103" s="10">
        <f>'Second Set Result'!E111</f>
        <v>1.7000000000000001E-3</v>
      </c>
      <c r="E103" s="11">
        <f>'Second Set Result'!G111</f>
        <v>50.45</v>
      </c>
      <c r="F103" s="12">
        <f>D103 * $P$1 * $P$4</f>
        <v>0.13600000000000001</v>
      </c>
      <c r="G103" s="12">
        <f>F103 / ($P$2 * $P$1 * $P$4)</f>
        <v>0.15375153751537526</v>
      </c>
      <c r="H103" s="12">
        <f>SUM($F$2:F103) / (COUNT($G$2:G103) * $P$2 * $P$1 * $P$4)</f>
        <v>1.2066924302461026</v>
      </c>
      <c r="I103" s="10">
        <f t="shared" si="2"/>
        <v>0.81600000000000061</v>
      </c>
      <c r="J103" s="10">
        <f>SUM($F$2:F103) / ($P$1 * $P$2)</f>
        <v>0.98466102308081982</v>
      </c>
      <c r="K103" s="11">
        <f t="shared" si="3"/>
        <v>6.8612000000000011</v>
      </c>
      <c r="L103" s="11">
        <f>SUM($K$2:K103)</f>
        <v>7334.6792800000057</v>
      </c>
      <c r="M103" s="11">
        <f>I103 * $P$1 * $P$2  * $P$3</f>
        <v>7440.6877480857684</v>
      </c>
    </row>
    <row r="104" spans="1:13" x14ac:dyDescent="0.25">
      <c r="A104" s="1">
        <f>'Second Set Result'!A38</f>
        <v>4</v>
      </c>
      <c r="B104" s="1">
        <f>'Second Set Result'!B38</f>
        <v>3</v>
      </c>
      <c r="C104" s="1">
        <f>'Second Set Result'!C38</f>
        <v>4</v>
      </c>
      <c r="D104" s="10">
        <f>'Second Set Result'!E38</f>
        <v>1.6000000000000001E-3</v>
      </c>
      <c r="E104" s="11">
        <f>'Second Set Result'!G38</f>
        <v>65.7</v>
      </c>
      <c r="F104" s="12">
        <f>D104 * $P$1 * $P$4</f>
        <v>0.128</v>
      </c>
      <c r="G104" s="12">
        <f>F104 / ($P$2 * $P$1 * $P$4)</f>
        <v>0.14470732942623554</v>
      </c>
      <c r="H104" s="12">
        <f>SUM($F$2:F104) / (COUNT($G$2:G104) * $P$2 * $P$1 * $P$4)</f>
        <v>1.1963818952866865</v>
      </c>
      <c r="I104" s="10">
        <f t="shared" si="2"/>
        <v>0.82400000000000062</v>
      </c>
      <c r="J104" s="10">
        <f>SUM($F$2:F104) / ($P$1 * $P$2)</f>
        <v>0.98581868171622966</v>
      </c>
      <c r="K104" s="11">
        <f t="shared" si="3"/>
        <v>8.4096000000000011</v>
      </c>
      <c r="L104" s="11">
        <f>SUM($K$2:K104)</f>
        <v>7343.0888800000057</v>
      </c>
      <c r="M104" s="11">
        <f>I104 * $P$1 * $P$2  * $P$3</f>
        <v>7513.635667184647</v>
      </c>
    </row>
    <row r="105" spans="1:13" x14ac:dyDescent="0.25">
      <c r="A105" s="1">
        <f>'Second Set Result'!A91</f>
        <v>2</v>
      </c>
      <c r="B105" s="1">
        <f>'Second Set Result'!B91</f>
        <v>3</v>
      </c>
      <c r="C105" s="1">
        <f>'Second Set Result'!C91</f>
        <v>1</v>
      </c>
      <c r="D105" s="10">
        <f>'Second Set Result'!E91</f>
        <v>1.6000000000000001E-3</v>
      </c>
      <c r="E105" s="11">
        <f>'Second Set Result'!G91</f>
        <v>67.92</v>
      </c>
      <c r="F105" s="12">
        <f>D105 * $P$1 * $P$4</f>
        <v>0.128</v>
      </c>
      <c r="G105" s="12">
        <f>F105 / ($P$2 * $P$1 * $P$4)</f>
        <v>0.14470732942623554</v>
      </c>
      <c r="H105" s="12">
        <f>SUM($F$2:F105) / (COUNT($G$2:G105) * $P$2 * $P$1 * $P$4)</f>
        <v>1.1862696398457206</v>
      </c>
      <c r="I105" s="10">
        <f t="shared" si="2"/>
        <v>0.83200000000000063</v>
      </c>
      <c r="J105" s="10">
        <f>SUM($F$2:F105) / ($P$1 * $P$2)</f>
        <v>0.98697634035163961</v>
      </c>
      <c r="K105" s="11">
        <f t="shared" si="3"/>
        <v>8.693760000000001</v>
      </c>
      <c r="L105" s="11">
        <f>SUM($K$2:K105)</f>
        <v>7351.7826400000058</v>
      </c>
      <c r="M105" s="11">
        <f>I105 * $P$1 * $P$2  * $P$3</f>
        <v>7586.5835862835265</v>
      </c>
    </row>
    <row r="106" spans="1:13" x14ac:dyDescent="0.25">
      <c r="A106" s="1">
        <f>'Second Set Result'!A100</f>
        <v>2</v>
      </c>
      <c r="B106" s="1">
        <f>'Second Set Result'!B100</f>
        <v>1</v>
      </c>
      <c r="C106" s="1">
        <f>'Second Set Result'!C100</f>
        <v>2</v>
      </c>
      <c r="D106" s="10">
        <f>'Second Set Result'!E100</f>
        <v>1.6000000000000001E-3</v>
      </c>
      <c r="E106" s="11">
        <f>'Second Set Result'!G100</f>
        <v>67.42</v>
      </c>
      <c r="F106" s="12">
        <f>D106 * $P$1 * $P$4</f>
        <v>0.128</v>
      </c>
      <c r="G106" s="12">
        <f>F106 / ($P$2 * $P$1 * $P$4)</f>
        <v>0.14470732942623554</v>
      </c>
      <c r="H106" s="12">
        <f>SUM($F$2:F106) / (COUNT($G$2:G106) * $P$2 * $P$1 * $P$4)</f>
        <v>1.1763499987941066</v>
      </c>
      <c r="I106" s="10">
        <f t="shared" si="2"/>
        <v>0.84000000000000064</v>
      </c>
      <c r="J106" s="10">
        <f>SUM($F$2:F106) / ($P$1 * $P$2)</f>
        <v>0.98813399898704946</v>
      </c>
      <c r="K106" s="11">
        <f t="shared" si="3"/>
        <v>8.629760000000001</v>
      </c>
      <c r="L106" s="11">
        <f>SUM($K$2:K106)</f>
        <v>7360.4124000000056</v>
      </c>
      <c r="M106" s="11">
        <f>I106 * $P$1 * $P$2  * $P$3</f>
        <v>7659.531505382407</v>
      </c>
    </row>
    <row r="107" spans="1:13" x14ac:dyDescent="0.25">
      <c r="A107" s="1">
        <f>'Second Set Result'!A80</f>
        <v>2</v>
      </c>
      <c r="B107" s="1">
        <f>'Second Set Result'!B80</f>
        <v>5</v>
      </c>
      <c r="C107" s="1">
        <f>'Second Set Result'!C80</f>
        <v>2</v>
      </c>
      <c r="D107" s="10">
        <f>'Second Set Result'!E80</f>
        <v>1.2999999999999999E-3</v>
      </c>
      <c r="E107" s="11">
        <f>'Second Set Result'!G80</f>
        <v>58.27</v>
      </c>
      <c r="F107" s="12">
        <f>D107 * $P$1 * $P$4</f>
        <v>0.10400000000000001</v>
      </c>
      <c r="G107" s="12">
        <f>F107 / ($P$2 * $P$1 * $P$4)</f>
        <v>0.11757470515881638</v>
      </c>
      <c r="H107" s="12">
        <f>SUM($F$2:F107) / (COUNT($G$2:G107) * $P$2 * $P$1 * $P$4)</f>
        <v>1.1663615526277358</v>
      </c>
      <c r="I107" s="10">
        <f t="shared" si="2"/>
        <v>0.84800000000000064</v>
      </c>
      <c r="J107" s="10">
        <f>SUM($F$2:F107) / ($P$1 * $P$2)</f>
        <v>0.98907459662831998</v>
      </c>
      <c r="K107" s="11">
        <f t="shared" si="3"/>
        <v>6.060080000000001</v>
      </c>
      <c r="L107" s="11">
        <f>SUM($K$2:K107)</f>
        <v>7366.4724800000058</v>
      </c>
      <c r="M107" s="11">
        <f>I107 * $P$1 * $P$2  * $P$3</f>
        <v>7732.4794244812892</v>
      </c>
    </row>
    <row r="108" spans="1:13" x14ac:dyDescent="0.25">
      <c r="A108" s="1">
        <f>'Second Set Result'!A72</f>
        <v>3</v>
      </c>
      <c r="B108" s="1">
        <f>'Second Set Result'!B72</f>
        <v>1</v>
      </c>
      <c r="C108" s="1">
        <f>'Second Set Result'!C72</f>
        <v>5</v>
      </c>
      <c r="D108" s="10">
        <f>'Second Set Result'!E72</f>
        <v>1.1999999999999999E-3</v>
      </c>
      <c r="E108" s="11">
        <f>'Second Set Result'!G72</f>
        <v>207.16</v>
      </c>
      <c r="F108" s="12">
        <f>D108 * $P$1 * $P$4</f>
        <v>9.5999999999999988E-2</v>
      </c>
      <c r="G108" s="12">
        <f>F108 / ($P$2 * $P$1 * $P$4)</f>
        <v>0.10853049706967663</v>
      </c>
      <c r="H108" s="12">
        <f>SUM($F$2:F108) / (COUNT($G$2:G108) * $P$2 * $P$1 * $P$4)</f>
        <v>1.1564752810804642</v>
      </c>
      <c r="I108" s="10">
        <f t="shared" si="2"/>
        <v>0.85600000000000065</v>
      </c>
      <c r="J108" s="10">
        <f>SUM($F$2:F108) / ($P$1 * $P$2)</f>
        <v>0.98994284060487747</v>
      </c>
      <c r="K108" s="11">
        <f t="shared" si="3"/>
        <v>19.887359999999997</v>
      </c>
      <c r="L108" s="11">
        <f>SUM($K$2:K108)</f>
        <v>7386.3598400000055</v>
      </c>
      <c r="M108" s="11">
        <f>I108 * $P$1 * $P$2  * $P$3</f>
        <v>7805.4273435801697</v>
      </c>
    </row>
    <row r="109" spans="1:13" x14ac:dyDescent="0.25">
      <c r="A109" s="1">
        <f>'Second Set Result'!A103</f>
        <v>1</v>
      </c>
      <c r="B109" s="1">
        <f>'Second Set Result'!B103</f>
        <v>5</v>
      </c>
      <c r="C109" s="1">
        <f>'Second Set Result'!C103</f>
        <v>4</v>
      </c>
      <c r="D109" s="10">
        <f>'Second Set Result'!E103</f>
        <v>1.1000000000000001E-3</v>
      </c>
      <c r="E109" s="11">
        <f>'Second Set Result'!G103</f>
        <v>36.450000000000003</v>
      </c>
      <c r="F109" s="12">
        <f>D109 * $P$1 * $P$4</f>
        <v>8.7999999999999995E-2</v>
      </c>
      <c r="G109" s="12">
        <f>F109 / ($P$2 * $P$1 * $P$4)</f>
        <v>9.9486288980536922E-2</v>
      </c>
      <c r="H109" s="12">
        <f>SUM($F$2:F109) / (COUNT($G$2:G109) * $P$2 * $P$1 * $P$4)</f>
        <v>1.1466883459684276</v>
      </c>
      <c r="I109" s="10">
        <f t="shared" si="2"/>
        <v>0.86400000000000066</v>
      </c>
      <c r="J109" s="10">
        <f>SUM($F$2:F109) / ($P$1 * $P$2)</f>
        <v>0.99073873091672171</v>
      </c>
      <c r="K109" s="11">
        <f t="shared" si="3"/>
        <v>3.2076000000000002</v>
      </c>
      <c r="L109" s="11">
        <f>SUM($K$2:K109)</f>
        <v>7389.5674400000053</v>
      </c>
      <c r="M109" s="11">
        <f>I109 * $P$1 * $P$2  * $P$3</f>
        <v>7878.3752626790492</v>
      </c>
    </row>
    <row r="110" spans="1:13" x14ac:dyDescent="0.25">
      <c r="A110" s="1">
        <f>'Second Set Result'!A105</f>
        <v>1</v>
      </c>
      <c r="B110" s="1">
        <f>'Second Set Result'!B105</f>
        <v>5</v>
      </c>
      <c r="C110" s="1">
        <f>'Second Set Result'!C105</f>
        <v>2</v>
      </c>
      <c r="D110" s="10">
        <f>'Second Set Result'!E105</f>
        <v>1.1000000000000001E-3</v>
      </c>
      <c r="E110" s="11">
        <f>'Second Set Result'!G105</f>
        <v>48.43</v>
      </c>
      <c r="F110" s="12">
        <f>D110 * $P$1 * $P$4</f>
        <v>8.7999999999999995E-2</v>
      </c>
      <c r="G110" s="12">
        <f>F110 / ($P$2 * $P$1 * $P$4)</f>
        <v>9.9486288980536922E-2</v>
      </c>
      <c r="H110" s="12">
        <f>SUM($F$2:F110) / (COUNT($G$2:G110) * $P$2 * $P$1 * $P$4)</f>
        <v>1.1370809876474379</v>
      </c>
      <c r="I110" s="10">
        <f t="shared" si="2"/>
        <v>0.87200000000000066</v>
      </c>
      <c r="J110" s="10">
        <f>SUM($F$2:F110) / ($P$1 * $P$2)</f>
        <v>0.99153462122856595</v>
      </c>
      <c r="K110" s="11">
        <f t="shared" si="3"/>
        <v>4.2618399999999994</v>
      </c>
      <c r="L110" s="11">
        <f>SUM($K$2:K110)</f>
        <v>7393.8292800000054</v>
      </c>
      <c r="M110" s="11">
        <f>I110 * $P$1 * $P$2  * $P$3</f>
        <v>7951.3231817779297</v>
      </c>
    </row>
    <row r="111" spans="1:13" x14ac:dyDescent="0.25">
      <c r="A111" s="1">
        <f>'Second Set Result'!A107</f>
        <v>1</v>
      </c>
      <c r="B111" s="1">
        <f>'Second Set Result'!B107</f>
        <v>4</v>
      </c>
      <c r="C111" s="1">
        <f>'Second Set Result'!C107</f>
        <v>5</v>
      </c>
      <c r="D111" s="10">
        <f>'Second Set Result'!E107</f>
        <v>1.1000000000000001E-3</v>
      </c>
      <c r="E111" s="11">
        <f>'Second Set Result'!G107</f>
        <v>216.95</v>
      </c>
      <c r="F111" s="12">
        <f>D111 * $P$1 * $P$4</f>
        <v>8.7999999999999995E-2</v>
      </c>
      <c r="G111" s="12">
        <f>F111 / ($P$2 * $P$1 * $P$4)</f>
        <v>9.9486288980536922E-2</v>
      </c>
      <c r="H111" s="12">
        <f>SUM($F$2:F111) / (COUNT($G$2:G111) * $P$2 * $P$1 * $P$4)</f>
        <v>1.1276483085686477</v>
      </c>
      <c r="I111" s="10">
        <f t="shared" si="2"/>
        <v>0.88000000000000067</v>
      </c>
      <c r="J111" s="10">
        <f>SUM($F$2:F111) / ($P$1 * $P$2)</f>
        <v>0.99233051154041019</v>
      </c>
      <c r="K111" s="11">
        <f t="shared" si="3"/>
        <v>19.091599999999996</v>
      </c>
      <c r="L111" s="11">
        <f>SUM($K$2:K111)</f>
        <v>7412.9208800000051</v>
      </c>
      <c r="M111" s="11">
        <f>I111 * $P$1 * $P$2  * $P$3</f>
        <v>8024.2711008768083</v>
      </c>
    </row>
    <row r="112" spans="1:13" x14ac:dyDescent="0.25">
      <c r="A112" s="1">
        <f>'Second Set Result'!A13</f>
        <v>5</v>
      </c>
      <c r="B112" s="1">
        <f>'Second Set Result'!B13</f>
        <v>3</v>
      </c>
      <c r="C112" s="1">
        <f>'Second Set Result'!C13</f>
        <v>4</v>
      </c>
      <c r="D112" s="10">
        <f>'Second Set Result'!E13</f>
        <v>1E-3</v>
      </c>
      <c r="E112" s="11">
        <f>'Second Set Result'!G13</f>
        <v>72.5</v>
      </c>
      <c r="F112" s="12">
        <f>D112 * $P$1 * $P$4</f>
        <v>0.08</v>
      </c>
      <c r="G112" s="12">
        <f>F112 / ($P$2 * $P$1 * $P$4)</f>
        <v>9.0442080891397214E-2</v>
      </c>
      <c r="H112" s="12">
        <f>SUM($F$2:F112) / (COUNT($G$2:G112) * $P$2 * $P$1 * $P$4)</f>
        <v>1.118304108319303</v>
      </c>
      <c r="I112" s="10">
        <f t="shared" si="2"/>
        <v>0.88800000000000068</v>
      </c>
      <c r="J112" s="10">
        <f>SUM($F$2:F112) / ($P$1 * $P$2)</f>
        <v>0.99305404818754128</v>
      </c>
      <c r="K112" s="11">
        <f t="shared" si="3"/>
        <v>5.8</v>
      </c>
      <c r="L112" s="11">
        <f>SUM($K$2:K112)</f>
        <v>7418.7208800000053</v>
      </c>
      <c r="M112" s="11">
        <f>I112 * $P$1 * $P$2  * $P$3</f>
        <v>8097.2190199756888</v>
      </c>
    </row>
    <row r="113" spans="1:13" x14ac:dyDescent="0.25">
      <c r="A113" s="1">
        <f>'Second Set Result'!A75</f>
        <v>3</v>
      </c>
      <c r="B113" s="1">
        <f>'Second Set Result'!B75</f>
        <v>1</v>
      </c>
      <c r="C113" s="1">
        <f>'Second Set Result'!C75</f>
        <v>2</v>
      </c>
      <c r="D113" s="10">
        <f>'Second Set Result'!E75</f>
        <v>1E-3</v>
      </c>
      <c r="E113" s="11">
        <f>'Second Set Result'!G75</f>
        <v>52.95</v>
      </c>
      <c r="F113" s="12">
        <f>D113 * $P$1 * $P$4</f>
        <v>0.08</v>
      </c>
      <c r="G113" s="12">
        <f>F113 / ($P$2 * $P$1 * $P$4)</f>
        <v>9.0442080891397214E-2</v>
      </c>
      <c r="H113" s="12">
        <f>SUM($F$2:F113) / (COUNT($G$2:G113) * $P$2 * $P$1 * $P$4)</f>
        <v>1.109126768788697</v>
      </c>
      <c r="I113" s="10">
        <f t="shared" si="2"/>
        <v>0.89600000000000068</v>
      </c>
      <c r="J113" s="10">
        <f>SUM($F$2:F113) / ($P$1 * $P$2)</f>
        <v>0.99377758483467249</v>
      </c>
      <c r="K113" s="11">
        <f t="shared" si="3"/>
        <v>4.2360000000000007</v>
      </c>
      <c r="L113" s="11">
        <f>SUM($K$2:K113)</f>
        <v>7422.9568800000052</v>
      </c>
      <c r="M113" s="11">
        <f>I113 * $P$1 * $P$2  * $P$3</f>
        <v>8170.1669390745692</v>
      </c>
    </row>
    <row r="114" spans="1:13" x14ac:dyDescent="0.25">
      <c r="A114" s="1">
        <f>'Second Set Result'!A77</f>
        <v>2</v>
      </c>
      <c r="B114" s="1">
        <f>'Second Set Result'!B77</f>
        <v>5</v>
      </c>
      <c r="C114" s="1">
        <f>'Second Set Result'!C77</f>
        <v>5</v>
      </c>
      <c r="D114" s="10">
        <f>'Second Set Result'!E77</f>
        <v>1E-3</v>
      </c>
      <c r="E114" s="11">
        <f>'Second Set Result'!G77</f>
        <v>225.36</v>
      </c>
      <c r="F114" s="12">
        <f>D114 * $P$1 * $P$4</f>
        <v>0.08</v>
      </c>
      <c r="G114" s="12">
        <f>F114 / ($P$2 * $P$1 * $P$4)</f>
        <v>9.0442080891397214E-2</v>
      </c>
      <c r="H114" s="12">
        <f>SUM($F$2:F114) / (COUNT($G$2:G114) * $P$2 * $P$1 * $P$4)</f>
        <v>1.100111860046243</v>
      </c>
      <c r="I114" s="10">
        <f t="shared" si="2"/>
        <v>0.90400000000000069</v>
      </c>
      <c r="J114" s="10">
        <f>SUM($F$2:F114) / ($P$1 * $P$2)</f>
        <v>0.9945011214818037</v>
      </c>
      <c r="K114" s="11">
        <f t="shared" si="3"/>
        <v>18.0288</v>
      </c>
      <c r="L114" s="11">
        <f>SUM($K$2:K114)</f>
        <v>7440.9856800000052</v>
      </c>
      <c r="M114" s="11">
        <f>I114 * $P$1 * $P$2  * $P$3</f>
        <v>8243.1148581734487</v>
      </c>
    </row>
    <row r="115" spans="1:13" x14ac:dyDescent="0.25">
      <c r="A115" s="1">
        <f>'Second Set Result'!A99</f>
        <v>2</v>
      </c>
      <c r="B115" s="1">
        <f>'Second Set Result'!B99</f>
        <v>1</v>
      </c>
      <c r="C115" s="1">
        <f>'Second Set Result'!C99</f>
        <v>3</v>
      </c>
      <c r="D115" s="10">
        <f>'Second Set Result'!E99</f>
        <v>1E-3</v>
      </c>
      <c r="E115" s="11">
        <f>'Second Set Result'!G99</f>
        <v>36.450000000000003</v>
      </c>
      <c r="F115" s="12">
        <f>D115 * $P$1 * $P$4</f>
        <v>0.08</v>
      </c>
      <c r="G115" s="12">
        <f>F115 / ($P$2 * $P$1 * $P$4)</f>
        <v>9.0442080891397214E-2</v>
      </c>
      <c r="H115" s="12">
        <f>SUM($F$2:F115) / (COUNT($G$2:G115) * $P$2 * $P$1 * $P$4)</f>
        <v>1.0912551075975161</v>
      </c>
      <c r="I115" s="10">
        <f t="shared" si="2"/>
        <v>0.9120000000000007</v>
      </c>
      <c r="J115" s="10">
        <f>SUM($F$2:F115) / ($P$1 * $P$2)</f>
        <v>0.99522465812893479</v>
      </c>
      <c r="K115" s="11">
        <f t="shared" si="3"/>
        <v>2.9160000000000004</v>
      </c>
      <c r="L115" s="11">
        <f>SUM($K$2:K115)</f>
        <v>7443.9016800000054</v>
      </c>
      <c r="M115" s="11">
        <f>I115 * $P$1 * $P$2  * $P$3</f>
        <v>8316.0627772723292</v>
      </c>
    </row>
    <row r="116" spans="1:13" x14ac:dyDescent="0.25">
      <c r="A116" s="1">
        <f>'Second Set Result'!A108</f>
        <v>1</v>
      </c>
      <c r="B116" s="1">
        <f>'Second Set Result'!B108</f>
        <v>4</v>
      </c>
      <c r="C116" s="1">
        <f>'Second Set Result'!C108</f>
        <v>4</v>
      </c>
      <c r="D116" s="10">
        <f>'Second Set Result'!E108</f>
        <v>8.9999999999999998E-4</v>
      </c>
      <c r="E116" s="11">
        <f>'Second Set Result'!G108</f>
        <v>73.83</v>
      </c>
      <c r="F116" s="12">
        <f>D116 * $P$1 * $P$4</f>
        <v>7.2000000000000008E-2</v>
      </c>
      <c r="G116" s="12">
        <f>F116 / ($P$2 * $P$1 * $P$4)</f>
        <v>8.1397872802257493E-2</v>
      </c>
      <c r="H116" s="12">
        <f>SUM($F$2:F116) / (COUNT($G$2:G116) * $P$2 * $P$1 * $P$4)</f>
        <v>1.082473740338427</v>
      </c>
      <c r="I116" s="10">
        <f t="shared" si="2"/>
        <v>0.92000000000000071</v>
      </c>
      <c r="J116" s="10">
        <f>SUM($F$2:F116) / ($P$1 * $P$2)</f>
        <v>0.99587584111135286</v>
      </c>
      <c r="K116" s="11">
        <f t="shared" si="3"/>
        <v>5.3157600000000009</v>
      </c>
      <c r="L116" s="11">
        <f>SUM($K$2:K116)</f>
        <v>7449.2174400000058</v>
      </c>
      <c r="M116" s="11">
        <f>I116 * $P$1 * $P$2  * $P$3</f>
        <v>8389.0106963712096</v>
      </c>
    </row>
    <row r="117" spans="1:13" x14ac:dyDescent="0.25">
      <c r="A117" s="1">
        <f>'Second Set Result'!A40</f>
        <v>4</v>
      </c>
      <c r="B117" s="1">
        <f>'Second Set Result'!B40</f>
        <v>3</v>
      </c>
      <c r="C117" s="1">
        <f>'Second Set Result'!C40</f>
        <v>2</v>
      </c>
      <c r="D117" s="10">
        <f>'Second Set Result'!E40</f>
        <v>8.0000000000000004E-4</v>
      </c>
      <c r="E117" s="11">
        <f>'Second Set Result'!G40</f>
        <v>76.709999999999994</v>
      </c>
      <c r="F117" s="12">
        <f>D117 * $P$1 * $P$4</f>
        <v>6.4000000000000001E-2</v>
      </c>
      <c r="G117" s="12">
        <f>F117 / ($P$2 * $P$1 * $P$4)</f>
        <v>7.2353664713117771E-2</v>
      </c>
      <c r="H117" s="12">
        <f>SUM($F$2:F117) / (COUNT($G$2:G117) * $P$2 * $P$1 * $P$4)</f>
        <v>1.0737658086520019</v>
      </c>
      <c r="I117" s="10">
        <f t="shared" si="2"/>
        <v>0.92800000000000071</v>
      </c>
      <c r="J117" s="10">
        <f>SUM($F$2:F117) / ($P$1 * $P$2)</f>
        <v>0.99645467042905778</v>
      </c>
      <c r="K117" s="11">
        <f t="shared" si="3"/>
        <v>4.90944</v>
      </c>
      <c r="L117" s="11">
        <f>SUM($K$2:K117)</f>
        <v>7454.1268800000062</v>
      </c>
      <c r="M117" s="11">
        <f>I117 * $P$1 * $P$2  * $P$3</f>
        <v>8461.9586154700901</v>
      </c>
    </row>
    <row r="118" spans="1:13" x14ac:dyDescent="0.25">
      <c r="A118" s="1">
        <f>'Second Set Result'!A73</f>
        <v>3</v>
      </c>
      <c r="B118" s="1">
        <f>'Second Set Result'!B73</f>
        <v>1</v>
      </c>
      <c r="C118" s="1">
        <f>'Second Set Result'!C73</f>
        <v>4</v>
      </c>
      <c r="D118" s="10">
        <f>'Second Set Result'!E73</f>
        <v>8.0000000000000004E-4</v>
      </c>
      <c r="E118" s="11">
        <f>'Second Set Result'!G73</f>
        <v>87.95</v>
      </c>
      <c r="F118" s="12">
        <f>D118 * $P$1 * $P$4</f>
        <v>6.4000000000000001E-2</v>
      </c>
      <c r="G118" s="12">
        <f>F118 / ($P$2 * $P$1 * $P$4)</f>
        <v>7.2353664713117771E-2</v>
      </c>
      <c r="H118" s="12">
        <f>SUM($F$2:F118) / (COUNT($G$2:G118) * $P$2 * $P$1 * $P$4)</f>
        <v>1.0652067304986781</v>
      </c>
      <c r="I118" s="10">
        <f t="shared" si="2"/>
        <v>0.93600000000000072</v>
      </c>
      <c r="J118" s="10">
        <f>SUM($F$2:F118) / ($P$1 * $P$2)</f>
        <v>0.9970334997467627</v>
      </c>
      <c r="K118" s="11">
        <f t="shared" si="3"/>
        <v>5.6288</v>
      </c>
      <c r="L118" s="11">
        <f>SUM($K$2:K118)</f>
        <v>7459.7556800000066</v>
      </c>
      <c r="M118" s="11">
        <f>I118 * $P$1 * $P$2  * $P$3</f>
        <v>8534.9065345689687</v>
      </c>
    </row>
    <row r="119" spans="1:13" x14ac:dyDescent="0.25">
      <c r="A119" s="1">
        <f>'Second Set Result'!A82</f>
        <v>2</v>
      </c>
      <c r="B119" s="1">
        <f>'Second Set Result'!B82</f>
        <v>4</v>
      </c>
      <c r="C119" s="1">
        <f>'Second Set Result'!C82</f>
        <v>5</v>
      </c>
      <c r="D119" s="10">
        <f>'Second Set Result'!E82</f>
        <v>8.0000000000000004E-4</v>
      </c>
      <c r="E119" s="11">
        <f>'Second Set Result'!G82</f>
        <v>66.95</v>
      </c>
      <c r="F119" s="12">
        <f>D119 * $P$1 * $P$4</f>
        <v>6.4000000000000001E-2</v>
      </c>
      <c r="G119" s="12">
        <f>F119 / ($P$2 * $P$1 * $P$4)</f>
        <v>7.2353664713117771E-2</v>
      </c>
      <c r="H119" s="12">
        <f>SUM($F$2:F119) / (COUNT($G$2:G119) * $P$2 * $P$1 * $P$4)</f>
        <v>1.0567927214665969</v>
      </c>
      <c r="I119" s="10">
        <f t="shared" si="2"/>
        <v>0.94400000000000073</v>
      </c>
      <c r="J119" s="10">
        <f>SUM($F$2:F119) / ($P$1 * $P$2)</f>
        <v>0.99761232906446751</v>
      </c>
      <c r="K119" s="11">
        <f t="shared" si="3"/>
        <v>4.2848000000000006</v>
      </c>
      <c r="L119" s="11">
        <f>SUM($K$2:K119)</f>
        <v>7464.0404800000069</v>
      </c>
      <c r="M119" s="11">
        <f>I119 * $P$1 * $P$2  * $P$3</f>
        <v>8607.8544536678492</v>
      </c>
    </row>
    <row r="120" spans="1:13" x14ac:dyDescent="0.25">
      <c r="A120" s="1">
        <f>'Second Set Result'!A110</f>
        <v>1</v>
      </c>
      <c r="B120" s="1">
        <f>'Second Set Result'!B110</f>
        <v>4</v>
      </c>
      <c r="C120" s="1">
        <f>'Second Set Result'!C110</f>
        <v>2</v>
      </c>
      <c r="D120" s="10">
        <f>'Second Set Result'!E110</f>
        <v>8.0000000000000004E-4</v>
      </c>
      <c r="E120" s="11">
        <f>'Second Set Result'!G110</f>
        <v>37.35</v>
      </c>
      <c r="F120" s="12">
        <f>D120 * $P$1 * $P$4</f>
        <v>6.4000000000000001E-2</v>
      </c>
      <c r="G120" s="12">
        <f>F120 / ($P$2 * $P$1 * $P$4)</f>
        <v>7.2353664713117771E-2</v>
      </c>
      <c r="H120" s="12">
        <f>SUM($F$2:F120) / (COUNT($G$2:G120) * $P$2 * $P$1 * $P$4)</f>
        <v>1.0485201243510214</v>
      </c>
      <c r="I120" s="10">
        <f t="shared" si="2"/>
        <v>0.95200000000000073</v>
      </c>
      <c r="J120" s="10">
        <f>SUM($F$2:F120) / ($P$1 * $P$2)</f>
        <v>0.99819115838217243</v>
      </c>
      <c r="K120" s="11">
        <f t="shared" si="3"/>
        <v>2.3904000000000001</v>
      </c>
      <c r="L120" s="11">
        <f>SUM($K$2:K120)</f>
        <v>7466.4308800000072</v>
      </c>
      <c r="M120" s="11">
        <f>I120 * $P$1 * $P$2  * $P$3</f>
        <v>8680.8023727667296</v>
      </c>
    </row>
    <row r="121" spans="1:13" x14ac:dyDescent="0.25">
      <c r="A121" s="1">
        <f>'Second Set Result'!A66</f>
        <v>3</v>
      </c>
      <c r="B121" s="1">
        <f>'Second Set Result'!B66</f>
        <v>3</v>
      </c>
      <c r="C121" s="1">
        <f>'Second Set Result'!C66</f>
        <v>1</v>
      </c>
      <c r="D121" s="10">
        <f>'Second Set Result'!E66</f>
        <v>7.000000000000001E-4</v>
      </c>
      <c r="E121" s="11">
        <f>'Second Set Result'!G66</f>
        <v>41.95</v>
      </c>
      <c r="F121" s="12">
        <f>D121 * $P$1 * $P$4</f>
        <v>5.6000000000000008E-2</v>
      </c>
      <c r="G121" s="12">
        <f>F121 / ($P$2 * $P$1 * $P$4)</f>
        <v>6.330945662397805E-2</v>
      </c>
      <c r="H121" s="12">
        <f>SUM($F$2:F121) / (COUNT($G$2:G121) * $P$2 * $P$1 * $P$4)</f>
        <v>1.0403100354532961</v>
      </c>
      <c r="I121" s="10">
        <f t="shared" si="2"/>
        <v>0.96000000000000074</v>
      </c>
      <c r="J121" s="10">
        <f>SUM($F$2:F121) / ($P$1 * $P$2)</f>
        <v>0.99869763403516421</v>
      </c>
      <c r="K121" s="11">
        <f t="shared" si="3"/>
        <v>2.3492000000000006</v>
      </c>
      <c r="L121" s="11">
        <f>SUM($K$2:K121)</f>
        <v>7468.7800800000068</v>
      </c>
      <c r="M121" s="11">
        <f>I121 * $P$1 * $P$2  * $P$3</f>
        <v>8753.7502918656082</v>
      </c>
    </row>
    <row r="122" spans="1:13" x14ac:dyDescent="0.25">
      <c r="A122" s="1">
        <f>'Second Set Result'!A89</f>
        <v>2</v>
      </c>
      <c r="B122" s="1">
        <f>'Second Set Result'!B89</f>
        <v>3</v>
      </c>
      <c r="C122" s="1">
        <f>'Second Set Result'!C89</f>
        <v>3</v>
      </c>
      <c r="D122" s="10">
        <f>'Second Set Result'!E89</f>
        <v>7.000000000000001E-4</v>
      </c>
      <c r="E122" s="11">
        <f>'Second Set Result'!G89</f>
        <v>83.09</v>
      </c>
      <c r="F122" s="12">
        <f>D122 * $P$1 * $P$4</f>
        <v>5.6000000000000008E-2</v>
      </c>
      <c r="G122" s="12">
        <f>F122 / ($P$2 * $P$1 * $P$4)</f>
        <v>6.330945662397805E-2</v>
      </c>
      <c r="H122" s="12">
        <f>SUM($F$2:F122) / (COUNT($G$2:G122) * $P$2 * $P$1 * $P$4)</f>
        <v>1.0322356505042933</v>
      </c>
      <c r="I122" s="10">
        <f t="shared" si="2"/>
        <v>0.96800000000000075</v>
      </c>
      <c r="J122" s="10">
        <f>SUM($F$2:F122) / ($P$1 * $P$2)</f>
        <v>0.99920410968815598</v>
      </c>
      <c r="K122" s="11">
        <f t="shared" si="3"/>
        <v>4.6530400000000007</v>
      </c>
      <c r="L122" s="11">
        <f>SUM($K$2:K122)</f>
        <v>7473.433120000007</v>
      </c>
      <c r="M122" s="11">
        <f>I122 * $P$1 * $P$2  * $P$3</f>
        <v>8826.6982109644887</v>
      </c>
    </row>
    <row r="123" spans="1:13" x14ac:dyDescent="0.25">
      <c r="A123" s="1">
        <f>'Second Set Result'!A109</f>
        <v>1</v>
      </c>
      <c r="B123" s="1">
        <f>'Second Set Result'!B109</f>
        <v>4</v>
      </c>
      <c r="C123" s="1">
        <f>'Second Set Result'!C109</f>
        <v>3</v>
      </c>
      <c r="D123" s="10">
        <f>'Second Set Result'!E109</f>
        <v>7.000000000000001E-4</v>
      </c>
      <c r="E123" s="11">
        <f>'Second Set Result'!G109</f>
        <v>44.28</v>
      </c>
      <c r="F123" s="12">
        <f>D123 * $P$1 * $P$4</f>
        <v>5.6000000000000008E-2</v>
      </c>
      <c r="G123" s="12">
        <f>F123 / ($P$2 * $P$1 * $P$4)</f>
        <v>6.330945662397805E-2</v>
      </c>
      <c r="H123" s="12">
        <f>SUM($F$2:F123) / (COUNT($G$2:G123) * $P$2 * $P$1 * $P$4)</f>
        <v>1.0242936325216678</v>
      </c>
      <c r="I123" s="10">
        <f t="shared" si="2"/>
        <v>0.97600000000000076</v>
      </c>
      <c r="J123" s="10">
        <f>SUM($F$2:F123) / ($P$1 * $P$2)</f>
        <v>0.99971058534114787</v>
      </c>
      <c r="K123" s="11">
        <f t="shared" si="3"/>
        <v>2.4796800000000006</v>
      </c>
      <c r="L123" s="11">
        <f>SUM($K$2:K123)</f>
        <v>7475.9128000000073</v>
      </c>
      <c r="M123" s="11">
        <f>I123 * $P$1 * $P$2  * $P$3</f>
        <v>8899.6461300633691</v>
      </c>
    </row>
    <row r="124" spans="1:13" x14ac:dyDescent="0.25">
      <c r="A124" s="1">
        <f>'Second Set Result'!A16</f>
        <v>5</v>
      </c>
      <c r="B124" s="1">
        <f>'Second Set Result'!B16</f>
        <v>3</v>
      </c>
      <c r="C124" s="1">
        <f>'Second Set Result'!C16</f>
        <v>1</v>
      </c>
      <c r="D124" s="10">
        <f>'Second Set Result'!E16</f>
        <v>4.0000000000000002E-4</v>
      </c>
      <c r="E124" s="11">
        <f>'Second Set Result'!G16</f>
        <v>23.95</v>
      </c>
      <c r="F124" s="12">
        <f>D124 * $P$1 * $P$4</f>
        <v>3.2000000000000001E-2</v>
      </c>
      <c r="G124" s="12">
        <f>F124 / ($P$2 * $P$1 * $P$4)</f>
        <v>3.6176832356558886E-2</v>
      </c>
      <c r="H124" s="12">
        <f>SUM($F$2:F124) / (COUNT($G$2:G124) * $P$2 * $P$1 * $P$4)</f>
        <v>1.0162601626016261</v>
      </c>
      <c r="I124" s="10">
        <f t="shared" si="2"/>
        <v>0.98400000000000076</v>
      </c>
      <c r="J124" s="10">
        <f>SUM($F$2:F124) / ($P$1 * $P$2)</f>
        <v>1.0000000000000002</v>
      </c>
      <c r="K124" s="11">
        <f t="shared" si="3"/>
        <v>0.76639999999999997</v>
      </c>
      <c r="L124" s="11">
        <f>SUM($K$2:K124)</f>
        <v>7476.6792000000078</v>
      </c>
      <c r="M124" s="11">
        <f>I124 * $P$1 * $P$2  * $P$3</f>
        <v>8972.5940491622496</v>
      </c>
    </row>
    <row r="125" spans="1:13" x14ac:dyDescent="0.25">
      <c r="A125" s="1">
        <f>'Second Set Result'!A31</f>
        <v>4</v>
      </c>
      <c r="B125" s="1">
        <f>'Second Set Result'!B31</f>
        <v>5</v>
      </c>
      <c r="C125" s="1">
        <f>'Second Set Result'!C31</f>
        <v>1</v>
      </c>
      <c r="D125" s="10">
        <f>'Second Set Result'!E31</f>
        <v>0</v>
      </c>
      <c r="E125" s="11">
        <f>'Second Set Result'!G31</f>
        <v>0</v>
      </c>
      <c r="F125" s="12">
        <f>D125 * $P$1 * $P$4</f>
        <v>0</v>
      </c>
      <c r="G125" s="12">
        <f>F125 / ($P$2 * $P$1 * $P$4)</f>
        <v>0</v>
      </c>
      <c r="H125" s="12">
        <f>SUM($F$2:F125) / (COUNT($G$2:G125) * $P$2 * $P$1 * $P$4)</f>
        <v>1.0080645161290325</v>
      </c>
      <c r="I125" s="10">
        <f t="shared" si="2"/>
        <v>0.99200000000000077</v>
      </c>
      <c r="J125" s="10">
        <f>SUM($F$2:F125) / ($P$1 * $P$2)</f>
        <v>1.0000000000000002</v>
      </c>
      <c r="K125" s="11">
        <f t="shared" si="3"/>
        <v>0</v>
      </c>
      <c r="L125" s="11">
        <f>SUM($K$2:K125)</f>
        <v>7476.6792000000078</v>
      </c>
      <c r="M125" s="11">
        <f>I125 * $P$1 * $P$2  * $P$3</f>
        <v>9045.54196826113</v>
      </c>
    </row>
    <row r="126" spans="1:13" x14ac:dyDescent="0.25">
      <c r="A126" s="1">
        <f>'Second Set Result'!A106</f>
        <v>1</v>
      </c>
      <c r="B126" s="1">
        <f>'Second Set Result'!B106</f>
        <v>5</v>
      </c>
      <c r="C126" s="1">
        <f>'Second Set Result'!C106</f>
        <v>1</v>
      </c>
      <c r="D126" s="10">
        <f>'Second Set Result'!E106</f>
        <v>0</v>
      </c>
      <c r="E126" s="11">
        <f>'Second Set Result'!G106</f>
        <v>0</v>
      </c>
      <c r="F126" s="12">
        <f>D126 * $P$1 * $P$4</f>
        <v>0</v>
      </c>
      <c r="G126" s="12">
        <f>F126 / ($P$2 * $P$1 * $P$4)</f>
        <v>0</v>
      </c>
      <c r="H126" s="12">
        <f>SUM($F$2:F126) / (COUNT($G$2:G126) * $P$2 * $P$1 * $P$4)</f>
        <v>1.0000000000000002</v>
      </c>
      <c r="I126" s="10">
        <f t="shared" si="2"/>
        <v>1.0000000000000007</v>
      </c>
      <c r="J126" s="10">
        <f>SUM($F$2:F126) / ($P$1 * $P$2)</f>
        <v>1.0000000000000002</v>
      </c>
      <c r="K126" s="11">
        <f t="shared" si="3"/>
        <v>0</v>
      </c>
      <c r="L126" s="11">
        <f>SUM($K$2:K126)</f>
        <v>7476.6792000000078</v>
      </c>
      <c r="M126" s="11">
        <f>I126 * $P$1 * $P$2  * $P$3</f>
        <v>9118.4898873600087</v>
      </c>
    </row>
  </sheetData>
  <sortState ref="A2:M126">
    <sortCondition descending="1" ref="D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Set Results</vt:lpstr>
      <vt:lpstr>Second Set Result</vt:lpstr>
      <vt:lpstr>Catalog Analysis (Second Set)</vt:lpstr>
      <vt:lpstr>Email Analysis (Second Set)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Siow Meng Low</dc:creator>
  <cp:lastModifiedBy>Siow Meng Low</cp:lastModifiedBy>
  <dcterms:created xsi:type="dcterms:W3CDTF">2017-05-10T19:40:07Z</dcterms:created>
  <dcterms:modified xsi:type="dcterms:W3CDTF">2017-05-11T19:47:41Z</dcterms:modified>
</cp:coreProperties>
</file>