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 activeTab="3"/>
  </bookViews>
  <sheets>
    <sheet name="Q2" sheetId="1" r:id="rId1"/>
    <sheet name="Q3" sheetId="2" r:id="rId2"/>
    <sheet name="Q4b" sheetId="3" r:id="rId3"/>
    <sheet name="Q4c" sheetId="4" r:id="rId4"/>
  </sheets>
  <definedNames>
    <definedName name="solver_adj" localSheetId="0" hidden="1">'Q2'!$C$2:$C$6</definedName>
    <definedName name="solver_adj" localSheetId="1" hidden="1">'Q3'!$C$2:$C$3</definedName>
    <definedName name="solver_adj" localSheetId="2" hidden="1">Q4b!$C$2:$C$5</definedName>
    <definedName name="solver_adj" localSheetId="3" hidden="1">Q4c!$C$2:$C$5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'Q2'!$C$12</definedName>
    <definedName name="solver_lhs1" localSheetId="1" hidden="1">'Q3'!$C$10</definedName>
    <definedName name="solver_lhs1" localSheetId="2" hidden="1">Q4b!$C$11</definedName>
    <definedName name="solver_lhs1" localSheetId="3" hidden="1">Q4c!$C$11</definedName>
    <definedName name="solver_lhs2" localSheetId="0" hidden="1">'Q2'!$C$13</definedName>
    <definedName name="solver_lhs2" localSheetId="1" hidden="1">'Q3'!$C$11</definedName>
    <definedName name="solver_lhs2" localSheetId="2" hidden="1">Q4b!$C$12</definedName>
    <definedName name="solver_lhs2" localSheetId="3" hidden="1">Q4c!$C$12</definedName>
    <definedName name="solver_lhs3" localSheetId="0" hidden="1">'Q2'!$C$14</definedName>
    <definedName name="solver_lhs3" localSheetId="1" hidden="1">'Q3'!$C$9</definedName>
    <definedName name="solver_lhs3" localSheetId="2" hidden="1">Q4b!$C$13</definedName>
    <definedName name="solver_lhs3" localSheetId="3" hidden="1">Q4c!$C$13</definedName>
    <definedName name="solver_lhs4" localSheetId="0" hidden="1">'Q2'!$C$15</definedName>
    <definedName name="solver_lhs4" localSheetId="2" hidden="1">Q4b!$C$14</definedName>
    <definedName name="solver_lhs4" localSheetId="3" hidden="1">Q4c!$C$14</definedName>
    <definedName name="solver_lhs5" localSheetId="2" hidden="1">Q4b!$C$15</definedName>
    <definedName name="solver_lhs5" localSheetId="3" hidden="1">Q4c!$C$15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4</definedName>
    <definedName name="solver_num" localSheetId="1" hidden="1">3</definedName>
    <definedName name="solver_num" localSheetId="2" hidden="1">5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'Q2'!$C$9</definedName>
    <definedName name="solver_opt" localSheetId="1" hidden="1">'Q3'!$C$6</definedName>
    <definedName name="solver_opt" localSheetId="2" hidden="1">Q4b!$C$8</definedName>
    <definedName name="solver_opt" localSheetId="3" hidden="1">Q4c!$C$8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0" hidden="1">3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4" localSheetId="0" hidden="1">1</definedName>
    <definedName name="solver_rel4" localSheetId="2" hidden="1">1</definedName>
    <definedName name="solver_rel4" localSheetId="3" hidden="1">1</definedName>
    <definedName name="solver_rel5" localSheetId="2" hidden="1">1</definedName>
    <definedName name="solver_rel5" localSheetId="3" hidden="1">1</definedName>
    <definedName name="solver_rhs1" localSheetId="0" hidden="1">'Q2'!$E$12</definedName>
    <definedName name="solver_rhs1" localSheetId="1" hidden="1">'Q3'!$E$10</definedName>
    <definedName name="solver_rhs1" localSheetId="2" hidden="1">Q4b!$E$11</definedName>
    <definedName name="solver_rhs1" localSheetId="3" hidden="1">Q4c!$E$11</definedName>
    <definedName name="solver_rhs2" localSheetId="0" hidden="1">'Q2'!$E$13</definedName>
    <definedName name="solver_rhs2" localSheetId="1" hidden="1">'Q3'!$E$11</definedName>
    <definedName name="solver_rhs2" localSheetId="2" hidden="1">Q4b!$E$12</definedName>
    <definedName name="solver_rhs2" localSheetId="3" hidden="1">Q4c!$E$12</definedName>
    <definedName name="solver_rhs3" localSheetId="0" hidden="1">'Q2'!$E$14</definedName>
    <definedName name="solver_rhs3" localSheetId="1" hidden="1">'Q3'!$E$9</definedName>
    <definedName name="solver_rhs3" localSheetId="2" hidden="1">Q4b!$E$13</definedName>
    <definedName name="solver_rhs3" localSheetId="3" hidden="1">Q4c!$E$13</definedName>
    <definedName name="solver_rhs4" localSheetId="0" hidden="1">'Q2'!$E$15</definedName>
    <definedName name="solver_rhs4" localSheetId="2" hidden="1">Q4b!$E$14</definedName>
    <definedName name="solver_rhs4" localSheetId="3" hidden="1">Q4c!$E$14</definedName>
    <definedName name="solver_rhs5" localSheetId="2" hidden="1">Q4b!$E$15</definedName>
    <definedName name="solver_rhs5" localSheetId="3" hidden="1">Q4c!$E$15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C15" i="3" l="1"/>
  <c r="C14" i="3"/>
  <c r="C13" i="3"/>
  <c r="C12" i="3"/>
  <c r="C11" i="3"/>
  <c r="C15" i="4"/>
  <c r="C14" i="4"/>
  <c r="C13" i="4"/>
  <c r="C12" i="4"/>
  <c r="C11" i="4"/>
  <c r="C8" i="4"/>
  <c r="C8" i="3" l="1"/>
  <c r="C11" i="2"/>
  <c r="C10" i="2"/>
  <c r="C9" i="2"/>
  <c r="C6" i="2"/>
  <c r="C15" i="1" l="1"/>
  <c r="C14" i="1"/>
  <c r="C13" i="1"/>
  <c r="C12" i="1"/>
  <c r="C9" i="1"/>
</calcChain>
</file>

<file path=xl/sharedStrings.xml><?xml version="1.0" encoding="utf-8"?>
<sst xmlns="http://schemas.openxmlformats.org/spreadsheetml/2006/main" count="117" uniqueCount="59">
  <si>
    <t>Decision Variables</t>
  </si>
  <si>
    <t>A</t>
  </si>
  <si>
    <t>£ invested in Adams Fund</t>
  </si>
  <si>
    <t>B</t>
  </si>
  <si>
    <t>£ invested in Barney Fund</t>
  </si>
  <si>
    <t>C</t>
  </si>
  <si>
    <t>£ invested in Chilton Fund</t>
  </si>
  <si>
    <t>D</t>
  </si>
  <si>
    <t>£ invested in Dunster Fund</t>
  </si>
  <si>
    <t>E</t>
  </si>
  <si>
    <t>£ invested in Excelsior Fund</t>
  </si>
  <si>
    <t>Objective Function</t>
  </si>
  <si>
    <t>Maximise</t>
  </si>
  <si>
    <t>0.045A + 0.0562B + 0.068C + 0.1015D + 0.2060E</t>
  </si>
  <si>
    <t>Constraints</t>
  </si>
  <si>
    <t>Total Funds</t>
  </si>
  <si>
    <t xml:space="preserve">A + B + C + D + E </t>
  </si>
  <si>
    <t>&lt;=</t>
  </si>
  <si>
    <t>Risk Level</t>
  </si>
  <si>
    <t>Money Market</t>
  </si>
  <si>
    <t>=</t>
  </si>
  <si>
    <t>Aggressive Growth Fund</t>
  </si>
  <si>
    <t>Non-negative</t>
  </si>
  <si>
    <t>A, B, C, D, E</t>
  </si>
  <si>
    <t>&gt;=</t>
  </si>
  <si>
    <t>A + B</t>
  </si>
  <si>
    <t>Values</t>
  </si>
  <si>
    <t>A + 2B + 2C + 3D + 5E</t>
  </si>
  <si>
    <t>s</t>
  </si>
  <si>
    <t>m</t>
  </si>
  <si>
    <t>5s + 2m</t>
  </si>
  <si>
    <t>s, m</t>
  </si>
  <si>
    <t>2s</t>
  </si>
  <si>
    <t>Underwriting Work-hours</t>
  </si>
  <si>
    <t>Administration Work-hours</t>
  </si>
  <si>
    <t>Claims Work-hours</t>
  </si>
  <si>
    <t>3s + 2m</t>
  </si>
  <si>
    <t>b</t>
  </si>
  <si>
    <t>h</t>
  </si>
  <si>
    <t>v</t>
  </si>
  <si>
    <t>0.22s + 0.20b + 0.18h + 0.18v</t>
  </si>
  <si>
    <t>Carrots</t>
  </si>
  <si>
    <t>Mushrooms</t>
  </si>
  <si>
    <t>Green Peppers</t>
  </si>
  <si>
    <t>Broccoli</t>
  </si>
  <si>
    <t>Corn</t>
  </si>
  <si>
    <t>Non-Negative</t>
  </si>
  <si>
    <t>s, b, h, v</t>
  </si>
  <si>
    <t>0.0625s + 0.050b + 0.0625v</t>
  </si>
  <si>
    <t>0.075s + 0.100h</t>
  </si>
  <si>
    <t>0.0625s + 0.050b + 0.075h + 0.0625v</t>
  </si>
  <si>
    <t>0.050s + 0.075b + 0.075h + 0.0625v</t>
  </si>
  <si>
    <t>0.075b + 0.0625v</t>
  </si>
  <si>
    <t>number of special risk insurance to sell</t>
  </si>
  <si>
    <t>number of mortgages to sell</t>
  </si>
  <si>
    <t>Number of "Stir Fry" mixes to produce</t>
  </si>
  <si>
    <t>Number of "Barbecue" mixes to produce</t>
  </si>
  <si>
    <t>Number of "Hearty Mushrooms" mixes to produce</t>
  </si>
  <si>
    <t>Number of "Veggie Crunch" mixes to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</si>
</sst>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quotePrefix="1"/>
    <xf numFmtId="2" fontId="0" fillId="0" borderId="1" xfId="0" applyNumberFormat="1" applyBorder="1"/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"/>
    </sheetView>
  </sheetViews>
  <sheetFormatPr defaultRowHeight="15" x14ac:dyDescent="0.25"/>
  <cols>
    <col min="1" max="1" width="19.5" bestFit="1" customWidth="1"/>
    <col min="2" max="2" width="38.875" bestFit="1" customWidth="1"/>
  </cols>
  <sheetData>
    <row r="1" spans="1:5" x14ac:dyDescent="0.25">
      <c r="A1" s="7" t="s">
        <v>0</v>
      </c>
      <c r="B1" s="8"/>
      <c r="C1" s="3" t="s">
        <v>26</v>
      </c>
    </row>
    <row r="2" spans="1:5" x14ac:dyDescent="0.25">
      <c r="A2" s="2" t="s">
        <v>1</v>
      </c>
      <c r="B2" s="2" t="s">
        <v>2</v>
      </c>
      <c r="C2" s="2">
        <v>4500</v>
      </c>
    </row>
    <row r="3" spans="1:5" x14ac:dyDescent="0.25">
      <c r="A3" s="2" t="s">
        <v>3</v>
      </c>
      <c r="B3" s="2" t="s">
        <v>4</v>
      </c>
      <c r="C3" s="2">
        <v>0</v>
      </c>
    </row>
    <row r="4" spans="1:5" x14ac:dyDescent="0.25">
      <c r="A4" s="2" t="s">
        <v>5</v>
      </c>
      <c r="B4" s="2" t="s">
        <v>6</v>
      </c>
      <c r="C4" s="2">
        <v>0</v>
      </c>
    </row>
    <row r="5" spans="1:5" x14ac:dyDescent="0.25">
      <c r="A5" s="2" t="s">
        <v>7</v>
      </c>
      <c r="B5" s="2" t="s">
        <v>8</v>
      </c>
      <c r="C5" s="2">
        <v>3500</v>
      </c>
    </row>
    <row r="6" spans="1:5" x14ac:dyDescent="0.25">
      <c r="A6" s="2" t="s">
        <v>9</v>
      </c>
      <c r="B6" s="2" t="s">
        <v>10</v>
      </c>
      <c r="C6" s="2">
        <v>2000</v>
      </c>
    </row>
    <row r="8" spans="1:5" x14ac:dyDescent="0.25">
      <c r="A8" s="1" t="s">
        <v>11</v>
      </c>
    </row>
    <row r="9" spans="1:5" x14ac:dyDescent="0.25">
      <c r="A9" t="s">
        <v>12</v>
      </c>
      <c r="B9" t="s">
        <v>13</v>
      </c>
      <c r="C9">
        <f xml:space="preserve"> 0.045*C2 + 0.0562*C3 + 0.068*C4 + 0.1015*C5 + 0.206*C6</f>
        <v>969.75</v>
      </c>
    </row>
    <row r="11" spans="1:5" x14ac:dyDescent="0.25">
      <c r="A11" s="1" t="s">
        <v>14</v>
      </c>
    </row>
    <row r="12" spans="1:5" x14ac:dyDescent="0.25">
      <c r="A12" t="s">
        <v>15</v>
      </c>
      <c r="B12" t="s">
        <v>16</v>
      </c>
      <c r="C12">
        <f>SUM(C2:C6)</f>
        <v>10000</v>
      </c>
      <c r="D12" t="s">
        <v>20</v>
      </c>
      <c r="E12">
        <v>10000</v>
      </c>
    </row>
    <row r="13" spans="1:5" x14ac:dyDescent="0.25">
      <c r="A13" t="s">
        <v>18</v>
      </c>
      <c r="B13" s="4" t="s">
        <v>27</v>
      </c>
      <c r="C13">
        <f>C2+2*C3+2*C4+3*C5+5*C6</f>
        <v>25000</v>
      </c>
      <c r="D13" t="s">
        <v>17</v>
      </c>
      <c r="E13">
        <v>25000</v>
      </c>
    </row>
    <row r="14" spans="1:5" x14ac:dyDescent="0.25">
      <c r="A14" t="s">
        <v>19</v>
      </c>
      <c r="B14" t="s">
        <v>25</v>
      </c>
      <c r="C14">
        <f>C2+C3</f>
        <v>4500</v>
      </c>
      <c r="D14" t="s">
        <v>24</v>
      </c>
      <c r="E14">
        <v>3000</v>
      </c>
    </row>
    <row r="15" spans="1:5" x14ac:dyDescent="0.25">
      <c r="A15" t="s">
        <v>21</v>
      </c>
      <c r="B15" t="s">
        <v>9</v>
      </c>
      <c r="C15">
        <f>C6</f>
        <v>2000</v>
      </c>
      <c r="D15" t="s">
        <v>17</v>
      </c>
      <c r="E15">
        <v>2000</v>
      </c>
    </row>
    <row r="16" spans="1:5" x14ac:dyDescent="0.25">
      <c r="A16" t="s">
        <v>22</v>
      </c>
      <c r="B16" t="s">
        <v>23</v>
      </c>
      <c r="D16" t="s">
        <v>24</v>
      </c>
      <c r="E16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4" sqref="C4"/>
    </sheetView>
  </sheetViews>
  <sheetFormatPr defaultRowHeight="15" x14ac:dyDescent="0.25"/>
  <cols>
    <col min="1" max="1" width="22" bestFit="1" customWidth="1"/>
    <col min="2" max="2" width="30.25" bestFit="1" customWidth="1"/>
    <col min="3" max="3" width="7.375" bestFit="1" customWidth="1"/>
    <col min="4" max="4" width="2.625" bestFit="1" customWidth="1"/>
    <col min="5" max="5" width="4.875" bestFit="1" customWidth="1"/>
  </cols>
  <sheetData>
    <row r="1" spans="1:5" x14ac:dyDescent="0.25">
      <c r="A1" s="7" t="s">
        <v>0</v>
      </c>
      <c r="B1" s="8"/>
      <c r="C1" s="3" t="s">
        <v>26</v>
      </c>
    </row>
    <row r="2" spans="1:5" x14ac:dyDescent="0.25">
      <c r="A2" s="2" t="s">
        <v>28</v>
      </c>
      <c r="B2" s="2" t="s">
        <v>53</v>
      </c>
      <c r="C2" s="5">
        <v>600</v>
      </c>
    </row>
    <row r="3" spans="1:5" x14ac:dyDescent="0.25">
      <c r="A3" s="2" t="s">
        <v>29</v>
      </c>
      <c r="B3" s="2" t="s">
        <v>54</v>
      </c>
      <c r="C3" s="5">
        <v>300</v>
      </c>
    </row>
    <row r="4" spans="1:5" x14ac:dyDescent="0.25">
      <c r="C4" s="6"/>
    </row>
    <row r="5" spans="1:5" x14ac:dyDescent="0.25">
      <c r="A5" s="1" t="s">
        <v>11</v>
      </c>
      <c r="C5" s="6"/>
    </row>
    <row r="6" spans="1:5" x14ac:dyDescent="0.25">
      <c r="A6" t="s">
        <v>12</v>
      </c>
      <c r="B6" t="s">
        <v>30</v>
      </c>
      <c r="C6" s="6">
        <f>5*C2 + 2*C3</f>
        <v>3600</v>
      </c>
    </row>
    <row r="7" spans="1:5" x14ac:dyDescent="0.25">
      <c r="C7" s="6"/>
    </row>
    <row r="8" spans="1:5" x14ac:dyDescent="0.25">
      <c r="A8" s="1" t="s">
        <v>14</v>
      </c>
      <c r="C8" s="6"/>
    </row>
    <row r="9" spans="1:5" x14ac:dyDescent="0.25">
      <c r="A9" t="s">
        <v>33</v>
      </c>
      <c r="B9" t="s">
        <v>36</v>
      </c>
      <c r="C9" s="6">
        <f xml:space="preserve"> 3*C2 + 2*C3</f>
        <v>2400</v>
      </c>
      <c r="D9" t="s">
        <v>17</v>
      </c>
      <c r="E9">
        <v>2400</v>
      </c>
    </row>
    <row r="10" spans="1:5" x14ac:dyDescent="0.25">
      <c r="A10" t="s">
        <v>34</v>
      </c>
      <c r="B10" s="4" t="s">
        <v>29</v>
      </c>
      <c r="C10" s="6">
        <f>C3</f>
        <v>300</v>
      </c>
      <c r="D10" t="s">
        <v>17</v>
      </c>
      <c r="E10">
        <v>800</v>
      </c>
    </row>
    <row r="11" spans="1:5" x14ac:dyDescent="0.25">
      <c r="A11" t="s">
        <v>35</v>
      </c>
      <c r="B11" t="s">
        <v>32</v>
      </c>
      <c r="C11" s="6">
        <f>2*C2</f>
        <v>1200</v>
      </c>
      <c r="D11" t="s">
        <v>17</v>
      </c>
      <c r="E11">
        <v>1200</v>
      </c>
    </row>
    <row r="12" spans="1:5" x14ac:dyDescent="0.25">
      <c r="A12" t="s">
        <v>22</v>
      </c>
      <c r="B12" t="s">
        <v>31</v>
      </c>
      <c r="C12" s="6"/>
      <c r="D12" t="s">
        <v>24</v>
      </c>
      <c r="E12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7" sqref="F17"/>
    </sheetView>
  </sheetViews>
  <sheetFormatPr defaultRowHeight="15" x14ac:dyDescent="0.25"/>
  <cols>
    <col min="1" max="1" width="15.625" bestFit="1" customWidth="1"/>
    <col min="2" max="2" width="39.75" bestFit="1" customWidth="1"/>
    <col min="3" max="3" width="8.375" bestFit="1" customWidth="1"/>
    <col min="4" max="4" width="2.625" bestFit="1" customWidth="1"/>
    <col min="5" max="5" width="4.875" bestFit="1" customWidth="1"/>
  </cols>
  <sheetData>
    <row r="1" spans="1:5" x14ac:dyDescent="0.25">
      <c r="A1" s="7" t="s">
        <v>0</v>
      </c>
      <c r="B1" s="8"/>
      <c r="C1" s="3" t="s">
        <v>26</v>
      </c>
    </row>
    <row r="2" spans="1:5" x14ac:dyDescent="0.25">
      <c r="A2" s="2" t="s">
        <v>28</v>
      </c>
      <c r="B2" s="2" t="s">
        <v>55</v>
      </c>
      <c r="C2" s="5">
        <v>26666.666666666668</v>
      </c>
    </row>
    <row r="3" spans="1:5" x14ac:dyDescent="0.25">
      <c r="A3" s="2" t="s">
        <v>37</v>
      </c>
      <c r="B3" s="2" t="s">
        <v>56</v>
      </c>
      <c r="C3" s="5">
        <v>18333.333333333328</v>
      </c>
    </row>
    <row r="4" spans="1:5" x14ac:dyDescent="0.25">
      <c r="A4" s="2" t="s">
        <v>38</v>
      </c>
      <c r="B4" s="2" t="s">
        <v>57</v>
      </c>
      <c r="C4" s="5">
        <v>0</v>
      </c>
    </row>
    <row r="5" spans="1:5" x14ac:dyDescent="0.25">
      <c r="A5" s="2" t="s">
        <v>39</v>
      </c>
      <c r="B5" s="2" t="s">
        <v>58</v>
      </c>
      <c r="C5" s="5">
        <v>12666.666666666672</v>
      </c>
    </row>
    <row r="6" spans="1:5" x14ac:dyDescent="0.25">
      <c r="C6" s="6"/>
    </row>
    <row r="7" spans="1:5" x14ac:dyDescent="0.25">
      <c r="A7" s="1" t="s">
        <v>11</v>
      </c>
      <c r="C7" s="6"/>
    </row>
    <row r="8" spans="1:5" x14ac:dyDescent="0.25">
      <c r="A8" t="s">
        <v>12</v>
      </c>
      <c r="B8" t="s">
        <v>40</v>
      </c>
      <c r="C8" s="6">
        <f>0.22*C2 + 0.2*C3 + 0.18*C4 + 0.18*C5</f>
        <v>11813.333333333332</v>
      </c>
    </row>
    <row r="9" spans="1:5" x14ac:dyDescent="0.25">
      <c r="C9" s="6"/>
    </row>
    <row r="10" spans="1:5" x14ac:dyDescent="0.25">
      <c r="A10" s="1" t="s">
        <v>14</v>
      </c>
      <c r="C10" s="6"/>
    </row>
    <row r="11" spans="1:5" x14ac:dyDescent="0.25">
      <c r="A11" t="s">
        <v>41</v>
      </c>
      <c r="B11" t="s">
        <v>48</v>
      </c>
      <c r="C11" s="6">
        <f>0.0625*C2 + 0.05*C3 + 0.0625*C5</f>
        <v>3375</v>
      </c>
      <c r="D11" t="s">
        <v>17</v>
      </c>
      <c r="E11">
        <v>3750</v>
      </c>
    </row>
    <row r="12" spans="1:5" x14ac:dyDescent="0.25">
      <c r="A12" t="s">
        <v>42</v>
      </c>
      <c r="B12" s="4" t="s">
        <v>49</v>
      </c>
      <c r="C12" s="6">
        <f>0.075*C2 + 0.1*C4</f>
        <v>2000</v>
      </c>
      <c r="D12" t="s">
        <v>17</v>
      </c>
      <c r="E12">
        <v>2000</v>
      </c>
    </row>
    <row r="13" spans="1:5" x14ac:dyDescent="0.25">
      <c r="A13" t="s">
        <v>43</v>
      </c>
      <c r="B13" t="s">
        <v>50</v>
      </c>
      <c r="C13" s="6">
        <f>0.0625*C2 + 0.05*C3 + 0.075*C4 + 0.0625*C5</f>
        <v>3375</v>
      </c>
      <c r="D13" t="s">
        <v>17</v>
      </c>
      <c r="E13">
        <v>3375</v>
      </c>
    </row>
    <row r="14" spans="1:5" x14ac:dyDescent="0.25">
      <c r="A14" t="s">
        <v>44</v>
      </c>
      <c r="B14" t="s">
        <v>51</v>
      </c>
      <c r="C14" s="6">
        <f xml:space="preserve"> 0.05*C2 + 0.075*C3 + 0.075*C4 + 0.0625*C5</f>
        <v>3500</v>
      </c>
      <c r="D14" t="s">
        <v>17</v>
      </c>
      <c r="E14">
        <v>3500</v>
      </c>
    </row>
    <row r="15" spans="1:5" x14ac:dyDescent="0.25">
      <c r="A15" t="s">
        <v>45</v>
      </c>
      <c r="B15" t="s">
        <v>52</v>
      </c>
      <c r="C15" s="6">
        <f xml:space="preserve"> 0.075*C3 + 0.0625*C5</f>
        <v>2166.6666666666665</v>
      </c>
      <c r="D15" t="s">
        <v>17</v>
      </c>
      <c r="E15">
        <v>3750</v>
      </c>
    </row>
    <row r="16" spans="1:5" x14ac:dyDescent="0.25">
      <c r="A16" t="s">
        <v>46</v>
      </c>
      <c r="B16" t="s">
        <v>47</v>
      </c>
      <c r="C16" s="6"/>
      <c r="D16" t="s">
        <v>24</v>
      </c>
      <c r="E16">
        <v>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7" sqref="G17"/>
    </sheetView>
  </sheetViews>
  <sheetFormatPr defaultRowHeight="15" x14ac:dyDescent="0.25"/>
  <cols>
    <col min="1" max="1" width="15.625" bestFit="1" customWidth="1"/>
    <col min="2" max="2" width="39.75" bestFit="1" customWidth="1"/>
    <col min="3" max="3" width="8.375" bestFit="1" customWidth="1"/>
    <col min="4" max="4" width="2.625" bestFit="1" customWidth="1"/>
    <col min="5" max="5" width="4.875" bestFit="1" customWidth="1"/>
  </cols>
  <sheetData>
    <row r="1" spans="1:5" x14ac:dyDescent="0.25">
      <c r="A1" s="7" t="s">
        <v>0</v>
      </c>
      <c r="B1" s="8"/>
      <c r="C1" s="3" t="s">
        <v>26</v>
      </c>
    </row>
    <row r="2" spans="1:5" x14ac:dyDescent="0.25">
      <c r="A2" s="2" t="s">
        <v>28</v>
      </c>
      <c r="B2" s="2" t="s">
        <v>55</v>
      </c>
      <c r="C2" s="5">
        <v>26666.666666666668</v>
      </c>
    </row>
    <row r="3" spans="1:5" x14ac:dyDescent="0.25">
      <c r="A3" s="2" t="s">
        <v>37</v>
      </c>
      <c r="B3" s="2" t="s">
        <v>56</v>
      </c>
      <c r="C3" s="5">
        <v>14333.333333333327</v>
      </c>
    </row>
    <row r="4" spans="1:5" x14ac:dyDescent="0.25">
      <c r="A4" s="2" t="s">
        <v>38</v>
      </c>
      <c r="B4" s="2" t="s">
        <v>57</v>
      </c>
      <c r="C4" s="5">
        <v>0</v>
      </c>
    </row>
    <row r="5" spans="1:5" x14ac:dyDescent="0.25">
      <c r="A5" s="2" t="s">
        <v>39</v>
      </c>
      <c r="B5" s="2" t="s">
        <v>58</v>
      </c>
      <c r="C5" s="5">
        <v>17466.666666666672</v>
      </c>
    </row>
    <row r="6" spans="1:5" x14ac:dyDescent="0.25">
      <c r="C6" s="6"/>
    </row>
    <row r="7" spans="1:5" x14ac:dyDescent="0.25">
      <c r="A7" s="1" t="s">
        <v>11</v>
      </c>
      <c r="C7" s="6"/>
    </row>
    <row r="8" spans="1:5" x14ac:dyDescent="0.25">
      <c r="A8" t="s">
        <v>12</v>
      </c>
      <c r="B8" t="s">
        <v>40</v>
      </c>
      <c r="C8" s="6">
        <f>0.22*C2 + 0.2*C3 + 0.18*C4 + 0.18*C5</f>
        <v>11877.333333333332</v>
      </c>
    </row>
    <row r="9" spans="1:5" x14ac:dyDescent="0.25">
      <c r="C9" s="6"/>
    </row>
    <row r="10" spans="1:5" x14ac:dyDescent="0.25">
      <c r="A10" s="1" t="s">
        <v>14</v>
      </c>
      <c r="C10" s="6"/>
    </row>
    <row r="11" spans="1:5" x14ac:dyDescent="0.25">
      <c r="A11" t="s">
        <v>41</v>
      </c>
      <c r="B11" t="s">
        <v>48</v>
      </c>
      <c r="C11" s="6">
        <f>0.0625*C2 + 0.05*C3 + 0.0625*C5</f>
        <v>3475</v>
      </c>
      <c r="D11" t="s">
        <v>17</v>
      </c>
      <c r="E11">
        <v>3750</v>
      </c>
    </row>
    <row r="12" spans="1:5" x14ac:dyDescent="0.25">
      <c r="A12" t="s">
        <v>42</v>
      </c>
      <c r="B12" s="4" t="s">
        <v>49</v>
      </c>
      <c r="C12" s="6">
        <f>0.075*C2 + 0.1*C4</f>
        <v>2000</v>
      </c>
      <c r="D12" t="s">
        <v>17</v>
      </c>
      <c r="E12">
        <v>2000</v>
      </c>
    </row>
    <row r="13" spans="1:5" x14ac:dyDescent="0.25">
      <c r="A13" t="s">
        <v>43</v>
      </c>
      <c r="B13" t="s">
        <v>50</v>
      </c>
      <c r="C13" s="6">
        <f>0.0625*C2 + 0.05*C3 + 0.075*C4 + 0.0625*C5</f>
        <v>3475</v>
      </c>
      <c r="D13" t="s">
        <v>17</v>
      </c>
      <c r="E13">
        <v>3475</v>
      </c>
    </row>
    <row r="14" spans="1:5" x14ac:dyDescent="0.25">
      <c r="A14" t="s">
        <v>44</v>
      </c>
      <c r="B14" t="s">
        <v>51</v>
      </c>
      <c r="C14" s="6">
        <f xml:space="preserve"> 0.05*C2 + 0.075*C3 + 0.075*C4 + 0.0625*C5</f>
        <v>3500</v>
      </c>
      <c r="D14" t="s">
        <v>17</v>
      </c>
      <c r="E14">
        <v>3500</v>
      </c>
    </row>
    <row r="15" spans="1:5" x14ac:dyDescent="0.25">
      <c r="A15" t="s">
        <v>45</v>
      </c>
      <c r="B15" t="s">
        <v>52</v>
      </c>
      <c r="C15" s="6">
        <f xml:space="preserve"> 0.075*C3 + 0.0625*C5</f>
        <v>2166.6666666666665</v>
      </c>
      <c r="D15" t="s">
        <v>17</v>
      </c>
      <c r="E15">
        <v>3750</v>
      </c>
    </row>
    <row r="16" spans="1:5" x14ac:dyDescent="0.25">
      <c r="A16" t="s">
        <v>46</v>
      </c>
      <c r="B16" t="s">
        <v>47</v>
      </c>
      <c r="C16" s="6"/>
      <c r="D16" t="s">
        <v>24</v>
      </c>
      <c r="E16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Q3</vt:lpstr>
      <vt:lpstr>Q4b</vt:lpstr>
      <vt:lpstr>Q4c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Siow Meng Low</dc:creator>
  <cp:lastModifiedBy>Siow Meng Low</cp:lastModifiedBy>
  <dcterms:created xsi:type="dcterms:W3CDTF">2016-10-18T15:47:21Z</dcterms:created>
  <dcterms:modified xsi:type="dcterms:W3CDTF">2016-10-21T00:05:04Z</dcterms:modified>
</cp:coreProperties>
</file>