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Qn1" sheetId="1" r:id="rId1"/>
  </sheets>
  <definedNames>
    <definedName name="solver_adj" localSheetId="0" hidden="1">'Qn1'!$L$2:$L$21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'Qn1'!$E$32</definedName>
    <definedName name="solver_lhs2" localSheetId="0" hidden="1">'Qn1'!$E$33:$E$42</definedName>
    <definedName name="solver_lhs3" localSheetId="0" hidden="1">'Qn1'!$E$43</definedName>
    <definedName name="solver_lhs4" localSheetId="0" hidden="1">'Qn1'!$E$44</definedName>
    <definedName name="solver_lhs5" localSheetId="0" hidden="1">'Qn1'!$E$45</definedName>
    <definedName name="solver_lhs6" localSheetId="0" hidden="1">'Qn1'!$L$2:$L$21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'Qn1'!$D$28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el5" localSheetId="0" hidden="1">1</definedName>
    <definedName name="solver_rel6" localSheetId="0" hidden="1">5</definedName>
    <definedName name="solver_rhs1" localSheetId="0" hidden="1">'Qn1'!$G$32</definedName>
    <definedName name="solver_rhs2" localSheetId="0" hidden="1">'Qn1'!$G$33:$G$42</definedName>
    <definedName name="solver_rhs3" localSheetId="0" hidden="1">'Qn1'!$G$43</definedName>
    <definedName name="solver_rhs4" localSheetId="0" hidden="1">'Qn1'!$G$44</definedName>
    <definedName name="solver_rhs5" localSheetId="0" hidden="1">'Qn1'!$G$45</definedName>
    <definedName name="solver_rhs6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E45" i="1" l="1"/>
  <c r="G44" i="1"/>
  <c r="E44" i="1"/>
  <c r="E43" i="1"/>
  <c r="G42" i="1"/>
  <c r="E42" i="1"/>
  <c r="E41" i="1"/>
  <c r="G41" i="1"/>
  <c r="E40" i="1"/>
  <c r="G40" i="1"/>
  <c r="E39" i="1"/>
  <c r="G39" i="1"/>
  <c r="G38" i="1"/>
  <c r="E38" i="1"/>
  <c r="E37" i="1"/>
  <c r="E36" i="1"/>
  <c r="E35" i="1"/>
  <c r="E34" i="1"/>
  <c r="E33" i="1"/>
  <c r="E32" i="1"/>
  <c r="D28" i="1"/>
  <c r="E16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<sst xmlns="http://schemas.openxmlformats.org/spreadsheetml/2006/main" count="115" uniqueCount="70">
  <si>
    <t>#</t>
  </si>
  <si>
    <t>Defensive ability</t>
  </si>
  <si>
    <t>Avg. points/game</t>
  </si>
  <si>
    <t>Height</t>
  </si>
  <si>
    <t>5’11”</t>
  </si>
  <si>
    <t>6’0”</t>
  </si>
  <si>
    <t>6’4”</t>
  </si>
  <si>
    <t>6’3”</t>
  </si>
  <si>
    <t>6’5”</t>
  </si>
  <si>
    <t>6’8”</t>
  </si>
  <si>
    <t>6’10”</t>
  </si>
  <si>
    <t>6’9”</t>
  </si>
  <si>
    <t>7’3”</t>
  </si>
  <si>
    <t xml:space="preserve"> 6’10”</t>
  </si>
  <si>
    <t>7’4”</t>
  </si>
  <si>
    <t>7’2”</t>
  </si>
  <si>
    <t>7’0”</t>
  </si>
  <si>
    <t>Avg. assists/game</t>
  </si>
  <si>
    <t>Avg. rebounds/game</t>
  </si>
  <si>
    <t>Height (Inches)</t>
  </si>
  <si>
    <t>Playmaker</t>
  </si>
  <si>
    <t>Shooting Guard</t>
  </si>
  <si>
    <t>Forward</t>
  </si>
  <si>
    <t>Centre</t>
  </si>
  <si>
    <t>x</t>
  </si>
  <si>
    <t>Decision Variables</t>
  </si>
  <si>
    <t>x1, x2, …, x20</t>
  </si>
  <si>
    <t>Binary Variable: Whether player i is selected</t>
  </si>
  <si>
    <t>Objective Function</t>
  </si>
  <si>
    <t>xi</t>
  </si>
  <si>
    <t>10 * x1 + 14 * x2 + 19 * x3 + … + 14 * x20</t>
  </si>
  <si>
    <t>Value</t>
  </si>
  <si>
    <t>Formula</t>
  </si>
  <si>
    <t>Constraints</t>
  </si>
  <si>
    <t>Constraint</t>
  </si>
  <si>
    <t>Team Size</t>
  </si>
  <si>
    <t>LHS</t>
  </si>
  <si>
    <t>x1 + x2 + … + x20 = 12</t>
  </si>
  <si>
    <t>Operator</t>
  </si>
  <si>
    <t>RHS</t>
  </si>
  <si>
    <t>=</t>
  </si>
  <si>
    <t>3 Playmakers</t>
  </si>
  <si>
    <t>x1 + x2 + … + x5 &gt;= 3</t>
  </si>
  <si>
    <t>&gt;=</t>
  </si>
  <si>
    <t>4 Shooting Guards</t>
  </si>
  <si>
    <t>x4 + x5 + … + x11 &gt;= 4</t>
  </si>
  <si>
    <t>4 Forwards</t>
  </si>
  <si>
    <t>x9 + x10 + … + x16 &gt;= 4</t>
  </si>
  <si>
    <t>3 Centres</t>
  </si>
  <si>
    <t>x16 + x17 + … + x20 &gt;= 3</t>
  </si>
  <si>
    <t>NCAA</t>
  </si>
  <si>
    <t>x4 + x8 + x15 + x20 &gt;= 2</t>
  </si>
  <si>
    <t>Average Rebounds</t>
  </si>
  <si>
    <t>Average Assists</t>
  </si>
  <si>
    <t>7 * x1 + 14 * x2 + … + 1 * x20 &gt;= 6 * 12</t>
  </si>
  <si>
    <t>1 * x1 + 2 * x2 + … + 9 * x20 &gt;= 7 * 12</t>
  </si>
  <si>
    <t>Average Points Per Game</t>
  </si>
  <si>
    <t>10 * x1 + 14 * x2 + … + 14 * x20 &gt;= 18 * 12</t>
  </si>
  <si>
    <t>Average Defensive</t>
  </si>
  <si>
    <t>10 * x1 + 9 * x2 + … + 8 * x20 &gt;= 8.5 * 12</t>
  </si>
  <si>
    <t>Average Height</t>
  </si>
  <si>
    <t>71 * x1 + 72 * x2 + … + 84 * x20 &gt;= 12 * (6*12 + 7)</t>
  </si>
  <si>
    <t>x5 + x9 &lt;= 1</t>
  </si>
  <si>
    <t>Player 5 &amp; 9</t>
  </si>
  <si>
    <t>&lt;=</t>
  </si>
  <si>
    <t>x2 = x19</t>
  </si>
  <si>
    <t>Player 2 &amp; 19</t>
  </si>
  <si>
    <t>Franchise Team</t>
  </si>
  <si>
    <t>x1 + x7 + x12 + x16 &lt;= 3</t>
  </si>
  <si>
    <t>Binary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</si>
</sst>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workbookViewId="0">
      <selection activeCell="C17" sqref="C17"/>
    </sheetView>
  </sheetViews>
  <sheetFormatPr defaultRowHeight="15" x14ac:dyDescent="0.25"/>
  <cols>
    <col min="1" max="1" width="3" bestFit="1" customWidth="1"/>
    <col min="2" max="2" width="22.7109375" customWidth="1"/>
    <col min="3" max="3" width="16.85546875" bestFit="1" customWidth="1"/>
    <col min="4" max="4" width="24.7109375" customWidth="1"/>
    <col min="5" max="5" width="14.5703125" bestFit="1" customWidth="1"/>
    <col min="6" max="6" width="16.7109375" bestFit="1" customWidth="1"/>
    <col min="7" max="7" width="16.140625" bestFit="1" customWidth="1"/>
    <col min="8" max="8" width="10.28515625" bestFit="1" customWidth="1"/>
    <col min="9" max="9" width="14.85546875" bestFit="1" customWidth="1"/>
    <col min="10" max="10" width="8.28515625" bestFit="1" customWidth="1"/>
    <col min="11" max="11" width="7" bestFit="1" customWidth="1"/>
  </cols>
  <sheetData>
    <row r="1" spans="1:12" x14ac:dyDescent="0.25">
      <c r="A1" s="2" t="s">
        <v>0</v>
      </c>
      <c r="B1" s="2" t="s">
        <v>18</v>
      </c>
      <c r="C1" s="2" t="s">
        <v>17</v>
      </c>
      <c r="D1" s="2" t="s">
        <v>3</v>
      </c>
      <c r="E1" s="2" t="s">
        <v>19</v>
      </c>
      <c r="F1" s="2" t="s">
        <v>2</v>
      </c>
      <c r="G1" s="2" t="s">
        <v>1</v>
      </c>
      <c r="H1" s="3" t="s">
        <v>20</v>
      </c>
      <c r="I1" s="3" t="s">
        <v>21</v>
      </c>
      <c r="J1" s="3" t="s">
        <v>22</v>
      </c>
      <c r="K1" s="3" t="s">
        <v>23</v>
      </c>
      <c r="L1" s="6" t="s">
        <v>29</v>
      </c>
    </row>
    <row r="2" spans="1:12" x14ac:dyDescent="0.25">
      <c r="A2" s="1">
        <v>1</v>
      </c>
      <c r="B2" s="1">
        <v>1</v>
      </c>
      <c r="C2" s="1">
        <v>7</v>
      </c>
      <c r="D2" s="1" t="s">
        <v>4</v>
      </c>
      <c r="E2" s="1">
        <f>5*12+11</f>
        <v>71</v>
      </c>
      <c r="F2" s="1">
        <v>10</v>
      </c>
      <c r="G2" s="1">
        <v>10</v>
      </c>
      <c r="H2" s="4" t="s">
        <v>24</v>
      </c>
      <c r="I2" s="4"/>
      <c r="J2" s="4"/>
      <c r="K2" s="4"/>
      <c r="L2" s="1">
        <v>0</v>
      </c>
    </row>
    <row r="3" spans="1:12" x14ac:dyDescent="0.25">
      <c r="A3" s="1">
        <v>2</v>
      </c>
      <c r="B3" s="1">
        <v>2</v>
      </c>
      <c r="C3" s="1">
        <v>14</v>
      </c>
      <c r="D3" s="1" t="s">
        <v>5</v>
      </c>
      <c r="E3" s="1">
        <f>6*12+0</f>
        <v>72</v>
      </c>
      <c r="F3" s="1">
        <v>14</v>
      </c>
      <c r="G3" s="1">
        <v>9</v>
      </c>
      <c r="H3" s="4" t="s">
        <v>24</v>
      </c>
      <c r="I3" s="4"/>
      <c r="J3" s="4"/>
      <c r="K3" s="4"/>
      <c r="L3" s="1">
        <v>1</v>
      </c>
    </row>
    <row r="4" spans="1:12" x14ac:dyDescent="0.25">
      <c r="A4" s="1">
        <v>3</v>
      </c>
      <c r="B4" s="1">
        <v>3</v>
      </c>
      <c r="C4" s="1">
        <v>12</v>
      </c>
      <c r="D4" s="1" t="s">
        <v>6</v>
      </c>
      <c r="E4" s="1">
        <f>6*12+4</f>
        <v>76</v>
      </c>
      <c r="F4" s="1">
        <v>19</v>
      </c>
      <c r="G4" s="1">
        <v>8</v>
      </c>
      <c r="H4" s="4" t="s">
        <v>24</v>
      </c>
      <c r="I4" s="4"/>
      <c r="J4" s="4"/>
      <c r="K4" s="4"/>
      <c r="L4" s="1">
        <v>1</v>
      </c>
    </row>
    <row r="5" spans="1:12" x14ac:dyDescent="0.25">
      <c r="A5" s="1">
        <v>4</v>
      </c>
      <c r="B5" s="1">
        <v>4</v>
      </c>
      <c r="C5" s="1">
        <v>4</v>
      </c>
      <c r="D5" s="1" t="s">
        <v>5</v>
      </c>
      <c r="E5" s="1">
        <f>6*12+0</f>
        <v>72</v>
      </c>
      <c r="F5" s="1">
        <v>18</v>
      </c>
      <c r="G5" s="1">
        <v>6</v>
      </c>
      <c r="H5" s="4" t="s">
        <v>24</v>
      </c>
      <c r="I5" s="4" t="s">
        <v>24</v>
      </c>
      <c r="J5" s="4"/>
      <c r="K5" s="4"/>
      <c r="L5" s="1">
        <v>1</v>
      </c>
    </row>
    <row r="6" spans="1:12" x14ac:dyDescent="0.25">
      <c r="A6" s="1">
        <v>5</v>
      </c>
      <c r="B6" s="1">
        <v>5</v>
      </c>
      <c r="C6" s="1">
        <v>9</v>
      </c>
      <c r="D6" s="1" t="s">
        <v>7</v>
      </c>
      <c r="E6" s="1">
        <f>6*12+3</f>
        <v>75</v>
      </c>
      <c r="F6" s="1">
        <v>20</v>
      </c>
      <c r="G6" s="1">
        <v>8</v>
      </c>
      <c r="H6" s="4" t="s">
        <v>24</v>
      </c>
      <c r="I6" s="4" t="s">
        <v>24</v>
      </c>
      <c r="J6" s="4"/>
      <c r="K6" s="4"/>
      <c r="L6" s="1">
        <v>1</v>
      </c>
    </row>
    <row r="7" spans="1:12" x14ac:dyDescent="0.25">
      <c r="A7" s="1">
        <v>6</v>
      </c>
      <c r="B7" s="1">
        <v>7</v>
      </c>
      <c r="C7" s="1">
        <v>3</v>
      </c>
      <c r="D7" s="1" t="s">
        <v>8</v>
      </c>
      <c r="E7" s="1">
        <f>6*12+5</f>
        <v>77</v>
      </c>
      <c r="F7" s="1">
        <v>21</v>
      </c>
      <c r="G7" s="1">
        <v>10</v>
      </c>
      <c r="H7" s="4"/>
      <c r="I7" s="4" t="s">
        <v>24</v>
      </c>
      <c r="J7" s="4"/>
      <c r="K7" s="4"/>
      <c r="L7" s="1">
        <v>0</v>
      </c>
    </row>
    <row r="8" spans="1:12" x14ac:dyDescent="0.25">
      <c r="A8" s="1">
        <v>7</v>
      </c>
      <c r="B8" s="1">
        <v>7</v>
      </c>
      <c r="C8" s="1">
        <v>8</v>
      </c>
      <c r="D8" s="1" t="s">
        <v>9</v>
      </c>
      <c r="E8" s="1">
        <f>6*12+8</f>
        <v>80</v>
      </c>
      <c r="F8" s="1">
        <v>23</v>
      </c>
      <c r="G8" s="1">
        <v>10</v>
      </c>
      <c r="H8" s="4"/>
      <c r="I8" s="4" t="s">
        <v>24</v>
      </c>
      <c r="J8" s="4"/>
      <c r="K8" s="4"/>
      <c r="L8" s="1">
        <v>1</v>
      </c>
    </row>
    <row r="9" spans="1:12" x14ac:dyDescent="0.25">
      <c r="A9" s="1">
        <v>8</v>
      </c>
      <c r="B9" s="1">
        <v>4</v>
      </c>
      <c r="C9" s="1">
        <v>2</v>
      </c>
      <c r="D9" s="1" t="s">
        <v>8</v>
      </c>
      <c r="E9" s="1">
        <f>6*12+5</f>
        <v>77</v>
      </c>
      <c r="F9" s="1">
        <v>13</v>
      </c>
      <c r="G9" s="1">
        <v>5</v>
      </c>
      <c r="H9" s="4"/>
      <c r="I9" s="4" t="s">
        <v>24</v>
      </c>
      <c r="J9" s="4"/>
      <c r="K9" s="4"/>
      <c r="L9" s="1">
        <v>0</v>
      </c>
    </row>
    <row r="10" spans="1:12" x14ac:dyDescent="0.25">
      <c r="A10" s="1">
        <v>9</v>
      </c>
      <c r="B10" s="1">
        <v>8</v>
      </c>
      <c r="C10" s="1">
        <v>2</v>
      </c>
      <c r="D10" s="1" t="s">
        <v>10</v>
      </c>
      <c r="E10" s="1">
        <f>6*12+10</f>
        <v>82</v>
      </c>
      <c r="F10" s="1">
        <v>17</v>
      </c>
      <c r="G10" s="1">
        <v>8</v>
      </c>
      <c r="H10" s="4"/>
      <c r="I10" s="4" t="s">
        <v>24</v>
      </c>
      <c r="J10" s="4" t="s">
        <v>24</v>
      </c>
      <c r="K10" s="4"/>
      <c r="L10" s="1">
        <v>0</v>
      </c>
    </row>
    <row r="11" spans="1:12" x14ac:dyDescent="0.25">
      <c r="A11" s="1">
        <v>10</v>
      </c>
      <c r="B11" s="1">
        <v>5</v>
      </c>
      <c r="C11" s="1">
        <v>5</v>
      </c>
      <c r="D11" s="1" t="s">
        <v>6</v>
      </c>
      <c r="E11" s="1">
        <f>6*12+4</f>
        <v>76</v>
      </c>
      <c r="F11" s="1">
        <v>25</v>
      </c>
      <c r="G11" s="1">
        <v>8</v>
      </c>
      <c r="H11" s="4"/>
      <c r="I11" s="4" t="s">
        <v>24</v>
      </c>
      <c r="J11" s="4" t="s">
        <v>24</v>
      </c>
      <c r="K11" s="4"/>
      <c r="L11" s="1">
        <v>1</v>
      </c>
    </row>
    <row r="12" spans="1:12" x14ac:dyDescent="0.25">
      <c r="A12" s="1">
        <v>11</v>
      </c>
      <c r="B12" s="1">
        <v>10</v>
      </c>
      <c r="C12" s="1">
        <v>6</v>
      </c>
      <c r="D12" s="1" t="s">
        <v>10</v>
      </c>
      <c r="E12" s="1">
        <f>6*12+10</f>
        <v>82</v>
      </c>
      <c r="F12" s="1">
        <v>20</v>
      </c>
      <c r="G12" s="1">
        <v>9</v>
      </c>
      <c r="H12" s="4"/>
      <c r="I12" s="4" t="s">
        <v>24</v>
      </c>
      <c r="J12" s="4" t="s">
        <v>24</v>
      </c>
      <c r="K12" s="4"/>
      <c r="L12" s="1">
        <v>0</v>
      </c>
    </row>
    <row r="13" spans="1:12" x14ac:dyDescent="0.25">
      <c r="A13" s="1">
        <v>12</v>
      </c>
      <c r="B13" s="1">
        <v>8</v>
      </c>
      <c r="C13" s="1">
        <v>8</v>
      </c>
      <c r="D13" s="1" t="s">
        <v>11</v>
      </c>
      <c r="E13" s="1">
        <f>6*12+9</f>
        <v>81</v>
      </c>
      <c r="F13" s="1">
        <v>30</v>
      </c>
      <c r="G13" s="1">
        <v>10</v>
      </c>
      <c r="H13" s="4"/>
      <c r="I13" s="4"/>
      <c r="J13" s="4" t="s">
        <v>24</v>
      </c>
      <c r="K13" s="4"/>
      <c r="L13" s="1">
        <v>1</v>
      </c>
    </row>
    <row r="14" spans="1:12" x14ac:dyDescent="0.25">
      <c r="A14" s="1">
        <v>13</v>
      </c>
      <c r="B14" s="1">
        <v>10</v>
      </c>
      <c r="C14" s="1">
        <v>2</v>
      </c>
      <c r="D14" s="1" t="s">
        <v>12</v>
      </c>
      <c r="E14" s="1">
        <f>7*12+3</f>
        <v>87</v>
      </c>
      <c r="F14" s="1">
        <v>24</v>
      </c>
      <c r="G14" s="1">
        <v>9</v>
      </c>
      <c r="H14" s="4"/>
      <c r="I14" s="4"/>
      <c r="J14" s="4" t="s">
        <v>24</v>
      </c>
      <c r="K14" s="4"/>
      <c r="L14" s="1">
        <v>1</v>
      </c>
    </row>
    <row r="15" spans="1:12" x14ac:dyDescent="0.25">
      <c r="A15" s="1">
        <v>14</v>
      </c>
      <c r="B15" s="1">
        <v>9</v>
      </c>
      <c r="C15" s="1">
        <v>5</v>
      </c>
      <c r="D15" s="1" t="s">
        <v>13</v>
      </c>
      <c r="E15" s="1">
        <f>6*12+10</f>
        <v>82</v>
      </c>
      <c r="F15" s="1">
        <v>15</v>
      </c>
      <c r="G15" s="1">
        <v>7</v>
      </c>
      <c r="H15" s="4"/>
      <c r="I15" s="4"/>
      <c r="J15" s="4" t="s">
        <v>24</v>
      </c>
      <c r="K15" s="4"/>
      <c r="L15" s="1">
        <v>0</v>
      </c>
    </row>
    <row r="16" spans="1:12" x14ac:dyDescent="0.25">
      <c r="A16" s="1">
        <v>15</v>
      </c>
      <c r="B16" s="1">
        <v>6</v>
      </c>
      <c r="C16" s="1">
        <v>3</v>
      </c>
      <c r="D16" s="1" t="s">
        <v>10</v>
      </c>
      <c r="E16" s="1">
        <f>6*12+10</f>
        <v>82</v>
      </c>
      <c r="F16" s="1">
        <v>17</v>
      </c>
      <c r="G16" s="1">
        <v>6</v>
      </c>
      <c r="H16" s="4"/>
      <c r="I16" s="4"/>
      <c r="J16" s="4" t="s">
        <v>24</v>
      </c>
      <c r="K16" s="4"/>
      <c r="L16" s="1">
        <v>1</v>
      </c>
    </row>
    <row r="17" spans="1:12" x14ac:dyDescent="0.25">
      <c r="A17" s="1">
        <v>16</v>
      </c>
      <c r="B17" s="1">
        <v>16</v>
      </c>
      <c r="C17" s="1">
        <v>2</v>
      </c>
      <c r="D17" s="1" t="s">
        <v>11</v>
      </c>
      <c r="E17" s="1">
        <f>6*12+9</f>
        <v>81</v>
      </c>
      <c r="F17" s="1">
        <v>3</v>
      </c>
      <c r="G17" s="1">
        <v>6</v>
      </c>
      <c r="H17" s="4"/>
      <c r="I17" s="4"/>
      <c r="J17" s="4" t="s">
        <v>24</v>
      </c>
      <c r="K17" s="4" t="s">
        <v>24</v>
      </c>
      <c r="L17" s="1">
        <v>0</v>
      </c>
    </row>
    <row r="18" spans="1:12" x14ac:dyDescent="0.25">
      <c r="A18" s="1">
        <v>17</v>
      </c>
      <c r="B18" s="1">
        <v>11</v>
      </c>
      <c r="C18" s="1">
        <v>1</v>
      </c>
      <c r="D18" s="1" t="s">
        <v>14</v>
      </c>
      <c r="E18" s="1">
        <f>7*12+4</f>
        <v>88</v>
      </c>
      <c r="F18" s="1">
        <v>27</v>
      </c>
      <c r="G18" s="1">
        <v>9</v>
      </c>
      <c r="H18" s="4"/>
      <c r="I18" s="4"/>
      <c r="J18" s="4"/>
      <c r="K18" s="4" t="s">
        <v>24</v>
      </c>
      <c r="L18" s="1">
        <v>1</v>
      </c>
    </row>
    <row r="19" spans="1:12" x14ac:dyDescent="0.25">
      <c r="A19" s="1">
        <v>18</v>
      </c>
      <c r="B19" s="1">
        <v>12</v>
      </c>
      <c r="C19" s="1">
        <v>5</v>
      </c>
      <c r="D19" s="1" t="s">
        <v>15</v>
      </c>
      <c r="E19" s="1">
        <f>7*12+2</f>
        <v>86</v>
      </c>
      <c r="F19" s="1">
        <v>26</v>
      </c>
      <c r="G19" s="1">
        <v>10</v>
      </c>
      <c r="H19" s="4"/>
      <c r="I19" s="4"/>
      <c r="J19" s="4"/>
      <c r="K19" s="4" t="s">
        <v>24</v>
      </c>
      <c r="L19" s="1">
        <v>1</v>
      </c>
    </row>
    <row r="20" spans="1:12" x14ac:dyDescent="0.25">
      <c r="A20" s="1">
        <v>19</v>
      </c>
      <c r="B20" s="1">
        <v>11</v>
      </c>
      <c r="C20" s="1">
        <v>1</v>
      </c>
      <c r="D20" s="1" t="s">
        <v>12</v>
      </c>
      <c r="E20" s="1">
        <f>7*12+3</f>
        <v>87</v>
      </c>
      <c r="F20" s="1">
        <v>21</v>
      </c>
      <c r="G20" s="1">
        <v>9</v>
      </c>
      <c r="H20" s="4"/>
      <c r="I20" s="4"/>
      <c r="J20" s="4"/>
      <c r="K20" s="4" t="s">
        <v>24</v>
      </c>
      <c r="L20" s="1">
        <v>1</v>
      </c>
    </row>
    <row r="21" spans="1:12" x14ac:dyDescent="0.25">
      <c r="A21" s="1">
        <v>20</v>
      </c>
      <c r="B21" s="1">
        <v>9</v>
      </c>
      <c r="C21" s="1">
        <v>1</v>
      </c>
      <c r="D21" s="1" t="s">
        <v>16</v>
      </c>
      <c r="E21" s="1">
        <f>7*12</f>
        <v>84</v>
      </c>
      <c r="F21" s="1">
        <v>14</v>
      </c>
      <c r="G21" s="1">
        <v>8</v>
      </c>
      <c r="H21" s="4"/>
      <c r="I21" s="4"/>
      <c r="J21" s="4"/>
      <c r="K21" s="4" t="s">
        <v>24</v>
      </c>
      <c r="L21" s="1">
        <v>0</v>
      </c>
    </row>
    <row r="23" spans="1:12" x14ac:dyDescent="0.25">
      <c r="A23" s="5" t="s">
        <v>25</v>
      </c>
    </row>
    <row r="24" spans="1:12" x14ac:dyDescent="0.25">
      <c r="B24" t="s">
        <v>26</v>
      </c>
      <c r="C24" t="s">
        <v>27</v>
      </c>
    </row>
    <row r="26" spans="1:12" x14ac:dyDescent="0.25">
      <c r="A26" s="5" t="s">
        <v>28</v>
      </c>
    </row>
    <row r="27" spans="1:12" x14ac:dyDescent="0.25">
      <c r="A27" s="5"/>
      <c r="B27" s="7" t="s">
        <v>32</v>
      </c>
      <c r="C27" s="7"/>
      <c r="D27" s="2" t="s">
        <v>31</v>
      </c>
    </row>
    <row r="28" spans="1:12" x14ac:dyDescent="0.25">
      <c r="B28" s="8" t="s">
        <v>30</v>
      </c>
      <c r="C28" s="8"/>
      <c r="D28" s="1">
        <f>SUMPRODUCT(L2:L21,F2:F21)</f>
        <v>264</v>
      </c>
    </row>
    <row r="30" spans="1:12" x14ac:dyDescent="0.25">
      <c r="A30" s="5" t="s">
        <v>33</v>
      </c>
    </row>
    <row r="31" spans="1:12" x14ac:dyDescent="0.25">
      <c r="B31" s="2" t="s">
        <v>34</v>
      </c>
      <c r="C31" s="9" t="s">
        <v>32</v>
      </c>
      <c r="D31" s="9"/>
      <c r="E31" s="2" t="s">
        <v>36</v>
      </c>
      <c r="F31" s="2" t="s">
        <v>38</v>
      </c>
      <c r="G31" s="2" t="s">
        <v>39</v>
      </c>
    </row>
    <row r="32" spans="1:12" x14ac:dyDescent="0.25">
      <c r="B32" s="1" t="s">
        <v>35</v>
      </c>
      <c r="C32" s="8" t="s">
        <v>37</v>
      </c>
      <c r="D32" s="8"/>
      <c r="E32" s="1">
        <f>SUM(L2:L21)</f>
        <v>12</v>
      </c>
      <c r="F32" s="1" t="s">
        <v>40</v>
      </c>
      <c r="G32" s="1">
        <v>12</v>
      </c>
    </row>
    <row r="33" spans="2:7" x14ac:dyDescent="0.25">
      <c r="B33" s="1" t="s">
        <v>41</v>
      </c>
      <c r="C33" s="1" t="s">
        <v>42</v>
      </c>
      <c r="D33" s="1"/>
      <c r="E33" s="1">
        <f>SUM(L2:L6)</f>
        <v>4</v>
      </c>
      <c r="F33" s="1" t="s">
        <v>43</v>
      </c>
      <c r="G33" s="1">
        <v>3</v>
      </c>
    </row>
    <row r="34" spans="2:7" x14ac:dyDescent="0.25">
      <c r="B34" s="1" t="s">
        <v>44</v>
      </c>
      <c r="C34" s="1" t="s">
        <v>45</v>
      </c>
      <c r="D34" s="1"/>
      <c r="E34" s="1">
        <f>SUM(L5:L12)</f>
        <v>4</v>
      </c>
      <c r="F34" s="1" t="s">
        <v>43</v>
      </c>
      <c r="G34" s="1">
        <v>4</v>
      </c>
    </row>
    <row r="35" spans="2:7" x14ac:dyDescent="0.25">
      <c r="B35" s="1" t="s">
        <v>46</v>
      </c>
      <c r="C35" s="1" t="s">
        <v>47</v>
      </c>
      <c r="D35" s="1"/>
      <c r="E35" s="1">
        <f>SUM(L10:L17)</f>
        <v>4</v>
      </c>
      <c r="F35" s="1" t="s">
        <v>43</v>
      </c>
      <c r="G35" s="1">
        <v>4</v>
      </c>
    </row>
    <row r="36" spans="2:7" x14ac:dyDescent="0.25">
      <c r="B36" s="1" t="s">
        <v>48</v>
      </c>
      <c r="C36" s="1" t="s">
        <v>49</v>
      </c>
      <c r="D36" s="1"/>
      <c r="E36" s="1">
        <f>SUM(L17:L21)</f>
        <v>3</v>
      </c>
      <c r="F36" s="1" t="s">
        <v>43</v>
      </c>
      <c r="G36" s="1">
        <v>3</v>
      </c>
    </row>
    <row r="37" spans="2:7" x14ac:dyDescent="0.25">
      <c r="B37" s="10" t="s">
        <v>50</v>
      </c>
      <c r="C37" s="10" t="s">
        <v>51</v>
      </c>
      <c r="D37" s="1"/>
      <c r="E37" s="1">
        <f>L5 + L9 + L16 + L21</f>
        <v>2</v>
      </c>
      <c r="F37" s="10" t="s">
        <v>43</v>
      </c>
      <c r="G37" s="10">
        <v>2</v>
      </c>
    </row>
    <row r="38" spans="2:7" x14ac:dyDescent="0.25">
      <c r="B38" s="10" t="s">
        <v>52</v>
      </c>
      <c r="C38" s="10" t="s">
        <v>55</v>
      </c>
      <c r="D38" s="1"/>
      <c r="E38" s="1">
        <f>SUMPRODUCT(L2:L21,B2:B21)</f>
        <v>84</v>
      </c>
      <c r="F38" s="10" t="s">
        <v>43</v>
      </c>
      <c r="G38" s="1">
        <f xml:space="preserve"> 7 * 12</f>
        <v>84</v>
      </c>
    </row>
    <row r="39" spans="2:7" x14ac:dyDescent="0.25">
      <c r="B39" s="10" t="s">
        <v>53</v>
      </c>
      <c r="C39" s="10" t="s">
        <v>54</v>
      </c>
      <c r="D39" s="1"/>
      <c r="E39" s="1">
        <f>SUMPRODUCT(L2:L21,C2:C21)</f>
        <v>72</v>
      </c>
      <c r="F39" s="10" t="s">
        <v>43</v>
      </c>
      <c r="G39" s="1">
        <f xml:space="preserve"> 6 * 12</f>
        <v>72</v>
      </c>
    </row>
    <row r="40" spans="2:7" x14ac:dyDescent="0.25">
      <c r="B40" s="10" t="s">
        <v>56</v>
      </c>
      <c r="C40" s="10" t="s">
        <v>57</v>
      </c>
      <c r="D40" s="1"/>
      <c r="E40" s="1">
        <f>SUMPRODUCT(L2:L21,F2:F21)</f>
        <v>264</v>
      </c>
      <c r="F40" s="10" t="s">
        <v>43</v>
      </c>
      <c r="G40" s="1">
        <f>18*12</f>
        <v>216</v>
      </c>
    </row>
    <row r="41" spans="2:7" x14ac:dyDescent="0.25">
      <c r="B41" s="10" t="s">
        <v>58</v>
      </c>
      <c r="C41" s="10" t="s">
        <v>59</v>
      </c>
      <c r="D41" s="1"/>
      <c r="E41" s="1">
        <f>SUMPRODUCT(L2:L21,G2:G21)</f>
        <v>102</v>
      </c>
      <c r="F41" s="10" t="s">
        <v>43</v>
      </c>
      <c r="G41" s="1">
        <f xml:space="preserve"> 8.5 * 12</f>
        <v>102</v>
      </c>
    </row>
    <row r="42" spans="2:7" x14ac:dyDescent="0.25">
      <c r="B42" s="10" t="s">
        <v>60</v>
      </c>
      <c r="C42" s="10" t="s">
        <v>61</v>
      </c>
      <c r="D42" s="1"/>
      <c r="E42" s="1">
        <f>SUMPRODUCT(L2:L21,E2:E21)</f>
        <v>962</v>
      </c>
      <c r="F42" s="10" t="s">
        <v>43</v>
      </c>
      <c r="G42" s="1">
        <f xml:space="preserve"> 12 * (6 * 12 + 7)</f>
        <v>948</v>
      </c>
    </row>
    <row r="43" spans="2:7" x14ac:dyDescent="0.25">
      <c r="B43" s="10" t="s">
        <v>63</v>
      </c>
      <c r="C43" s="11" t="s">
        <v>62</v>
      </c>
      <c r="D43" s="11"/>
      <c r="E43" s="1">
        <f>L6 + L10</f>
        <v>1</v>
      </c>
      <c r="F43" s="10" t="s">
        <v>64</v>
      </c>
      <c r="G43" s="1">
        <v>1</v>
      </c>
    </row>
    <row r="44" spans="2:7" x14ac:dyDescent="0.25">
      <c r="B44" s="10" t="s">
        <v>66</v>
      </c>
      <c r="C44" s="11" t="s">
        <v>65</v>
      </c>
      <c r="D44" s="11"/>
      <c r="E44" s="1">
        <f>L3</f>
        <v>1</v>
      </c>
      <c r="F44" s="10" t="s">
        <v>40</v>
      </c>
      <c r="G44" s="1">
        <f>L20</f>
        <v>1</v>
      </c>
    </row>
    <row r="45" spans="2:7" x14ac:dyDescent="0.25">
      <c r="B45" s="10" t="s">
        <v>67</v>
      </c>
      <c r="C45" s="11" t="s">
        <v>68</v>
      </c>
      <c r="D45" s="11"/>
      <c r="E45" s="1">
        <f>L2+L8+L13+L17</f>
        <v>2</v>
      </c>
      <c r="F45" s="10" t="s">
        <v>64</v>
      </c>
      <c r="G45" s="1">
        <v>3</v>
      </c>
    </row>
    <row r="46" spans="2:7" x14ac:dyDescent="0.25">
      <c r="B46" s="10" t="s">
        <v>69</v>
      </c>
      <c r="C46" s="8" t="s">
        <v>26</v>
      </c>
      <c r="D46" s="8"/>
      <c r="E46" s="1"/>
      <c r="F46" s="1"/>
      <c r="G46" s="1"/>
    </row>
  </sheetData>
  <mergeCells count="8">
    <mergeCell ref="C45:D45"/>
    <mergeCell ref="C46:D46"/>
    <mergeCell ref="B27:C27"/>
    <mergeCell ref="B28:C28"/>
    <mergeCell ref="C31:D31"/>
    <mergeCell ref="C32:D32"/>
    <mergeCell ref="C43:D43"/>
    <mergeCell ref="C44:D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Qn1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Siow Meng Low</dc:creator>
  <cp:lastModifiedBy>Siow Meng Low</cp:lastModifiedBy>
  <dcterms:created xsi:type="dcterms:W3CDTF">2016-11-07T10:27:28Z</dcterms:created>
  <dcterms:modified xsi:type="dcterms:W3CDTF">2016-11-07T12:22:24Z</dcterms:modified>
</cp:coreProperties>
</file>