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LAPORAN ROOT 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'LAPORAN ROOT '!#REF!</definedName>
    <definedName name="azty" localSheetId="0">#REF!</definedName>
    <definedName name="azty">#REF!</definedName>
    <definedName name="DB_S">'[1]DB S'!$B$1:$D$400</definedName>
    <definedName name="PB">[2]Sheet3!$A$2:$B$5</definedName>
    <definedName name="_xlnm.Print_Area" localSheetId="0">'LAPORAN ROOT '!$A$1:$AA$78</definedName>
    <definedName name="TB_SUPPLIER">'[3]KODE SUPLIER'!$A:$B</definedName>
  </definedNames>
  <calcPr calcId="145621"/>
</workbook>
</file>

<file path=xl/calcChain.xml><?xml version="1.0" encoding="utf-8"?>
<calcChain xmlns="http://schemas.openxmlformats.org/spreadsheetml/2006/main">
  <c r="W78" i="1" l="1"/>
  <c r="R78" i="1"/>
  <c r="X71" i="1"/>
  <c r="R71" i="1"/>
  <c r="T71" i="1" s="1"/>
  <c r="U71" i="1" s="1"/>
  <c r="X70" i="1"/>
  <c r="U70" i="1"/>
  <c r="Z70" i="1" s="1"/>
  <c r="T70" i="1"/>
  <c r="R70" i="1"/>
  <c r="X69" i="1"/>
  <c r="T69" i="1"/>
  <c r="U69" i="1" s="1"/>
  <c r="R69" i="1"/>
  <c r="X68" i="1"/>
  <c r="R68" i="1"/>
  <c r="T68" i="1" s="1"/>
  <c r="U68" i="1" s="1"/>
  <c r="X67" i="1"/>
  <c r="V67" i="1"/>
  <c r="R67" i="1"/>
  <c r="T67" i="1" s="1"/>
  <c r="U67" i="1" s="1"/>
  <c r="Z66" i="1"/>
  <c r="X66" i="1"/>
  <c r="U66" i="1"/>
  <c r="T66" i="1"/>
  <c r="R66" i="1"/>
  <c r="Y65" i="1"/>
  <c r="X65" i="1"/>
  <c r="T65" i="1"/>
  <c r="U65" i="1" s="1"/>
  <c r="R65" i="1"/>
  <c r="X64" i="1"/>
  <c r="R64" i="1"/>
  <c r="T64" i="1" s="1"/>
  <c r="U64" i="1" s="1"/>
  <c r="X63" i="1"/>
  <c r="R63" i="1"/>
  <c r="T63" i="1" s="1"/>
  <c r="U63" i="1" s="1"/>
  <c r="X62" i="1"/>
  <c r="U62" i="1"/>
  <c r="Z62" i="1" s="1"/>
  <c r="T62" i="1"/>
  <c r="R62" i="1"/>
  <c r="X61" i="1"/>
  <c r="T61" i="1"/>
  <c r="U61" i="1" s="1"/>
  <c r="R61" i="1"/>
  <c r="X60" i="1"/>
  <c r="R60" i="1"/>
  <c r="T60" i="1" s="1"/>
  <c r="U60" i="1" s="1"/>
  <c r="X59" i="1"/>
  <c r="V59" i="1"/>
  <c r="R59" i="1"/>
  <c r="T59" i="1" s="1"/>
  <c r="U59" i="1" s="1"/>
  <c r="Z56" i="1"/>
  <c r="X56" i="1"/>
  <c r="U56" i="1"/>
  <c r="T56" i="1"/>
  <c r="R56" i="1"/>
  <c r="Y55" i="1"/>
  <c r="X55" i="1"/>
  <c r="T55" i="1"/>
  <c r="U55" i="1" s="1"/>
  <c r="R55" i="1"/>
  <c r="X54" i="1"/>
  <c r="R54" i="1"/>
  <c r="T54" i="1" s="1"/>
  <c r="U54" i="1" s="1"/>
  <c r="X53" i="1"/>
  <c r="R53" i="1"/>
  <c r="T53" i="1" s="1"/>
  <c r="U53" i="1" s="1"/>
  <c r="X52" i="1"/>
  <c r="U52" i="1"/>
  <c r="Z52" i="1" s="1"/>
  <c r="T52" i="1"/>
  <c r="R52" i="1"/>
  <c r="X51" i="1"/>
  <c r="U51" i="1"/>
  <c r="T51" i="1"/>
  <c r="R51" i="1"/>
  <c r="X50" i="1"/>
  <c r="Y50" i="1" s="1"/>
  <c r="T50" i="1"/>
  <c r="U50" i="1" s="1"/>
  <c r="R50" i="1"/>
  <c r="X47" i="1"/>
  <c r="V47" i="1"/>
  <c r="R47" i="1"/>
  <c r="T47" i="1" s="1"/>
  <c r="U47" i="1" s="1"/>
  <c r="X44" i="1"/>
  <c r="V44" i="1"/>
  <c r="U44" i="1"/>
  <c r="Y44" i="1" s="1"/>
  <c r="T44" i="1"/>
  <c r="R44" i="1"/>
  <c r="X41" i="1"/>
  <c r="T41" i="1"/>
  <c r="U41" i="1" s="1"/>
  <c r="R41" i="1"/>
  <c r="X40" i="1"/>
  <c r="T40" i="1"/>
  <c r="U40" i="1" s="1"/>
  <c r="R40" i="1"/>
  <c r="X39" i="1"/>
  <c r="R39" i="1"/>
  <c r="T39" i="1" s="1"/>
  <c r="U39" i="1" s="1"/>
  <c r="X38" i="1"/>
  <c r="U38" i="1"/>
  <c r="Y38" i="1" s="1"/>
  <c r="T38" i="1"/>
  <c r="R38" i="1"/>
  <c r="X37" i="1"/>
  <c r="T37" i="1"/>
  <c r="U37" i="1" s="1"/>
  <c r="R37" i="1"/>
  <c r="X36" i="1"/>
  <c r="R36" i="1"/>
  <c r="T36" i="1" s="1"/>
  <c r="U36" i="1" s="1"/>
  <c r="X35" i="1"/>
  <c r="R35" i="1"/>
  <c r="T35" i="1" s="1"/>
  <c r="U35" i="1" s="1"/>
  <c r="Z34" i="1"/>
  <c r="X34" i="1"/>
  <c r="U34" i="1"/>
  <c r="Y34" i="1" s="1"/>
  <c r="T34" i="1"/>
  <c r="R34" i="1"/>
  <c r="Y31" i="1"/>
  <c r="X31" i="1"/>
  <c r="U31" i="1"/>
  <c r="V31" i="1" s="1"/>
  <c r="T31" i="1"/>
  <c r="R31" i="1"/>
  <c r="X30" i="1"/>
  <c r="R30" i="1"/>
  <c r="T30" i="1" s="1"/>
  <c r="U30" i="1" s="1"/>
  <c r="X29" i="1"/>
  <c r="V29" i="1"/>
  <c r="R29" i="1"/>
  <c r="T29" i="1" s="1"/>
  <c r="U29" i="1" s="1"/>
  <c r="Z28" i="1"/>
  <c r="X28" i="1"/>
  <c r="V28" i="1"/>
  <c r="U28" i="1"/>
  <c r="Y28" i="1" s="1"/>
  <c r="T28" i="1"/>
  <c r="R28" i="1"/>
  <c r="X27" i="1"/>
  <c r="U27" i="1"/>
  <c r="V27" i="1" s="1"/>
  <c r="T27" i="1"/>
  <c r="R27" i="1"/>
  <c r="X24" i="1"/>
  <c r="Y24" i="1" s="1"/>
  <c r="T24" i="1"/>
  <c r="U24" i="1" s="1"/>
  <c r="R24" i="1"/>
  <c r="X23" i="1"/>
  <c r="V23" i="1"/>
  <c r="R23" i="1"/>
  <c r="T23" i="1" s="1"/>
  <c r="U23" i="1" s="1"/>
  <c r="X22" i="1"/>
  <c r="V22" i="1"/>
  <c r="U22" i="1"/>
  <c r="Y22" i="1" s="1"/>
  <c r="T22" i="1"/>
  <c r="R22" i="1"/>
  <c r="X21" i="1"/>
  <c r="T21" i="1"/>
  <c r="U21" i="1" s="1"/>
  <c r="R21" i="1"/>
  <c r="X20" i="1"/>
  <c r="V20" i="1"/>
  <c r="T20" i="1"/>
  <c r="U20" i="1" s="1"/>
  <c r="Z20" i="1" s="1"/>
  <c r="R20" i="1"/>
  <c r="X19" i="1"/>
  <c r="R19" i="1"/>
  <c r="T19" i="1" s="1"/>
  <c r="U19" i="1" s="1"/>
  <c r="X18" i="1"/>
  <c r="U18" i="1"/>
  <c r="V18" i="1" s="1"/>
  <c r="T18" i="1"/>
  <c r="R18" i="1"/>
  <c r="X17" i="1"/>
  <c r="R17" i="1"/>
  <c r="T17" i="1" s="1"/>
  <c r="U17" i="1" s="1"/>
  <c r="X14" i="1"/>
  <c r="T14" i="1"/>
  <c r="U14" i="1" s="1"/>
  <c r="Z14" i="1" s="1"/>
  <c r="R14" i="1"/>
  <c r="X13" i="1"/>
  <c r="V13" i="1"/>
  <c r="U13" i="1"/>
  <c r="Y13" i="1" s="1"/>
  <c r="R13" i="1"/>
  <c r="T13" i="1" s="1"/>
  <c r="X12" i="1"/>
  <c r="T12" i="1"/>
  <c r="U12" i="1" s="1"/>
  <c r="R12" i="1"/>
  <c r="X11" i="1"/>
  <c r="R11" i="1"/>
  <c r="T11" i="1" s="1"/>
  <c r="U11" i="1" s="1"/>
  <c r="X10" i="1"/>
  <c r="R10" i="1"/>
  <c r="T10" i="1" s="1"/>
  <c r="U10" i="1" s="1"/>
  <c r="X9" i="1"/>
  <c r="U9" i="1"/>
  <c r="Y9" i="1" s="1"/>
  <c r="R9" i="1"/>
  <c r="T9" i="1" s="1"/>
  <c r="X8" i="1"/>
  <c r="T8" i="1"/>
  <c r="U8" i="1" s="1"/>
  <c r="R8" i="1"/>
  <c r="X7" i="1"/>
  <c r="U7" i="1"/>
  <c r="V7" i="1" s="1"/>
  <c r="T7" i="1"/>
  <c r="R7" i="1"/>
  <c r="V11" i="1" l="1"/>
  <c r="Z11" i="1"/>
  <c r="Y11" i="1"/>
  <c r="V17" i="1"/>
  <c r="Z17" i="1"/>
  <c r="Y17" i="1"/>
  <c r="V37" i="1"/>
  <c r="Z37" i="1"/>
  <c r="Y37" i="1"/>
  <c r="V41" i="1"/>
  <c r="Y41" i="1"/>
  <c r="Z41" i="1"/>
  <c r="Z8" i="1"/>
  <c r="Y8" i="1"/>
  <c r="V8" i="1"/>
  <c r="V21" i="1"/>
  <c r="Y21" i="1"/>
  <c r="Z21" i="1"/>
  <c r="V36" i="1"/>
  <c r="Z36" i="1"/>
  <c r="Y36" i="1"/>
  <c r="Z10" i="1"/>
  <c r="V10" i="1"/>
  <c r="Y10" i="1"/>
  <c r="Y19" i="1"/>
  <c r="Z19" i="1"/>
  <c r="V19" i="1"/>
  <c r="V12" i="1"/>
  <c r="Z12" i="1"/>
  <c r="Y12" i="1"/>
  <c r="V30" i="1"/>
  <c r="Z30" i="1"/>
  <c r="Y30" i="1"/>
  <c r="Z18" i="1"/>
  <c r="V40" i="1"/>
  <c r="Z40" i="1"/>
  <c r="Z53" i="1"/>
  <c r="Y53" i="1"/>
  <c r="Z7" i="1"/>
  <c r="Z9" i="1"/>
  <c r="Y14" i="1"/>
  <c r="Y18" i="1"/>
  <c r="Z23" i="1"/>
  <c r="Y23" i="1"/>
  <c r="V24" i="1"/>
  <c r="Z24" i="1"/>
  <c r="Z27" i="1"/>
  <c r="Z38" i="1"/>
  <c r="Z47" i="1"/>
  <c r="Y47" i="1"/>
  <c r="V50" i="1"/>
  <c r="Z50" i="1"/>
  <c r="V54" i="1"/>
  <c r="Z54" i="1"/>
  <c r="Y54" i="1"/>
  <c r="Y56" i="1"/>
  <c r="V56" i="1"/>
  <c r="V64" i="1"/>
  <c r="Z64" i="1"/>
  <c r="Y64" i="1"/>
  <c r="Y66" i="1"/>
  <c r="V66" i="1"/>
  <c r="Z39" i="1"/>
  <c r="Y39" i="1"/>
  <c r="V51" i="1"/>
  <c r="Z51" i="1"/>
  <c r="V61" i="1"/>
  <c r="Z61" i="1"/>
  <c r="Z63" i="1"/>
  <c r="Y63" i="1"/>
  <c r="V69" i="1"/>
  <c r="Z69" i="1"/>
  <c r="Z71" i="1"/>
  <c r="Y71" i="1"/>
  <c r="V9" i="1"/>
  <c r="V14" i="1"/>
  <c r="Z35" i="1"/>
  <c r="Y35" i="1"/>
  <c r="V38" i="1"/>
  <c r="V39" i="1"/>
  <c r="Y52" i="1"/>
  <c r="V52" i="1"/>
  <c r="V53" i="1"/>
  <c r="V60" i="1"/>
  <c r="Z60" i="1"/>
  <c r="Y60" i="1"/>
  <c r="Y62" i="1"/>
  <c r="V62" i="1"/>
  <c r="V63" i="1"/>
  <c r="V68" i="1"/>
  <c r="Z68" i="1"/>
  <c r="Y68" i="1"/>
  <c r="Y70" i="1"/>
  <c r="V70" i="1"/>
  <c r="V71" i="1"/>
  <c r="Y7" i="1"/>
  <c r="Z13" i="1"/>
  <c r="Y20" i="1"/>
  <c r="Z22" i="1"/>
  <c r="Y27" i="1"/>
  <c r="Z29" i="1"/>
  <c r="Y29" i="1"/>
  <c r="Z31" i="1"/>
  <c r="V34" i="1"/>
  <c r="V35" i="1"/>
  <c r="Y40" i="1"/>
  <c r="Z44" i="1"/>
  <c r="Y51" i="1"/>
  <c r="V55" i="1"/>
  <c r="Z55" i="1"/>
  <c r="Z59" i="1"/>
  <c r="Y59" i="1"/>
  <c r="Y61" i="1"/>
  <c r="V65" i="1"/>
  <c r="Z65" i="1"/>
  <c r="Z67" i="1"/>
  <c r="Y67" i="1"/>
  <c r="Y69" i="1"/>
  <c r="W74" i="1" l="1"/>
  <c r="W77" i="1" s="1"/>
  <c r="V74" i="1"/>
  <c r="V77" i="1" s="1"/>
  <c r="R74" i="1"/>
  <c r="R77" i="1" s="1"/>
  <c r="Q74" i="1"/>
  <c r="Q77" i="1" s="1"/>
  <c r="P74" i="1"/>
  <c r="P77" i="1" s="1"/>
  <c r="O74" i="1"/>
  <c r="O77" i="1" s="1"/>
  <c r="L74" i="1"/>
  <c r="L77" i="1" s="1"/>
  <c r="K74" i="1"/>
  <c r="K77" i="1" s="1"/>
  <c r="S72" i="1"/>
  <c r="J72" i="1"/>
  <c r="I72" i="1"/>
  <c r="H72" i="1"/>
  <c r="F72" i="1"/>
  <c r="E72" i="1"/>
  <c r="P71" i="1"/>
  <c r="M71" i="1"/>
  <c r="N71" i="1" s="1"/>
  <c r="G71" i="1"/>
  <c r="P70" i="1"/>
  <c r="M70" i="1"/>
  <c r="N70" i="1" s="1"/>
  <c r="G70" i="1"/>
  <c r="P69" i="1"/>
  <c r="M69" i="1"/>
  <c r="N69" i="1" s="1"/>
  <c r="G69" i="1"/>
  <c r="P68" i="1"/>
  <c r="M68" i="1"/>
  <c r="N68" i="1" s="1"/>
  <c r="G68" i="1"/>
  <c r="P67" i="1"/>
  <c r="M67" i="1"/>
  <c r="N67" i="1" s="1"/>
  <c r="G67" i="1"/>
  <c r="K67" i="1" s="1"/>
  <c r="P66" i="1"/>
  <c r="M66" i="1"/>
  <c r="N66" i="1" s="1"/>
  <c r="G66" i="1"/>
  <c r="P65" i="1"/>
  <c r="M65" i="1"/>
  <c r="N65" i="1" s="1"/>
  <c r="G65" i="1"/>
  <c r="P64" i="1"/>
  <c r="M64" i="1"/>
  <c r="G64" i="1"/>
  <c r="K64" i="1" s="1"/>
  <c r="P63" i="1"/>
  <c r="M63" i="1"/>
  <c r="N63" i="1" s="1"/>
  <c r="G63" i="1"/>
  <c r="K63" i="1" s="1"/>
  <c r="P62" i="1"/>
  <c r="M62" i="1"/>
  <c r="N62" i="1" s="1"/>
  <c r="G62" i="1"/>
  <c r="P61" i="1"/>
  <c r="M61" i="1"/>
  <c r="N61" i="1" s="1"/>
  <c r="G61" i="1"/>
  <c r="P60" i="1"/>
  <c r="M60" i="1"/>
  <c r="N60" i="1" s="1"/>
  <c r="G60" i="1"/>
  <c r="P59" i="1"/>
  <c r="M59" i="1"/>
  <c r="N59" i="1" s="1"/>
  <c r="G59" i="1"/>
  <c r="S57" i="1"/>
  <c r="J57" i="1"/>
  <c r="I57" i="1"/>
  <c r="H57" i="1"/>
  <c r="F57" i="1"/>
  <c r="E57" i="1"/>
  <c r="P56" i="1"/>
  <c r="M56" i="1"/>
  <c r="N56" i="1" s="1"/>
  <c r="G56" i="1"/>
  <c r="K56" i="1" s="1"/>
  <c r="P55" i="1"/>
  <c r="M55" i="1"/>
  <c r="N55" i="1" s="1"/>
  <c r="G55" i="1"/>
  <c r="P54" i="1"/>
  <c r="M54" i="1"/>
  <c r="N54" i="1" s="1"/>
  <c r="G54" i="1"/>
  <c r="P53" i="1"/>
  <c r="M53" i="1"/>
  <c r="N53" i="1" s="1"/>
  <c r="G53" i="1"/>
  <c r="P52" i="1"/>
  <c r="M52" i="1"/>
  <c r="N52" i="1" s="1"/>
  <c r="G52" i="1"/>
  <c r="P51" i="1"/>
  <c r="M51" i="1"/>
  <c r="N51" i="1" s="1"/>
  <c r="G51" i="1"/>
  <c r="P50" i="1"/>
  <c r="M50" i="1"/>
  <c r="G50" i="1"/>
  <c r="S48" i="1"/>
  <c r="J48" i="1"/>
  <c r="I48" i="1"/>
  <c r="H48" i="1"/>
  <c r="F48" i="1"/>
  <c r="E48" i="1"/>
  <c r="P47" i="1"/>
  <c r="T48" i="1" s="1"/>
  <c r="M47" i="1"/>
  <c r="N47" i="1" s="1"/>
  <c r="N48" i="1" s="1"/>
  <c r="G47" i="1"/>
  <c r="K47" i="1" s="1"/>
  <c r="S45" i="1"/>
  <c r="J45" i="1"/>
  <c r="I45" i="1"/>
  <c r="H45" i="1"/>
  <c r="F45" i="1"/>
  <c r="E45" i="1"/>
  <c r="P44" i="1"/>
  <c r="T45" i="1" s="1"/>
  <c r="M44" i="1"/>
  <c r="N44" i="1" s="1"/>
  <c r="G44" i="1"/>
  <c r="K44" i="1" s="1"/>
  <c r="S42" i="1"/>
  <c r="J42" i="1"/>
  <c r="I42" i="1"/>
  <c r="H42" i="1"/>
  <c r="F42" i="1"/>
  <c r="E42" i="1"/>
  <c r="P41" i="1"/>
  <c r="M41" i="1"/>
  <c r="N41" i="1" s="1"/>
  <c r="G41" i="1"/>
  <c r="P40" i="1"/>
  <c r="M40" i="1"/>
  <c r="N40" i="1" s="1"/>
  <c r="G40" i="1"/>
  <c r="P39" i="1"/>
  <c r="M39" i="1"/>
  <c r="N39" i="1" s="1"/>
  <c r="G39" i="1"/>
  <c r="P38" i="1"/>
  <c r="M38" i="1"/>
  <c r="N38" i="1" s="1"/>
  <c r="G38" i="1"/>
  <c r="P37" i="1"/>
  <c r="M37" i="1"/>
  <c r="N37" i="1" s="1"/>
  <c r="G37" i="1"/>
  <c r="P36" i="1"/>
  <c r="M36" i="1"/>
  <c r="N36" i="1" s="1"/>
  <c r="G36" i="1"/>
  <c r="P35" i="1"/>
  <c r="M35" i="1"/>
  <c r="N35" i="1" s="1"/>
  <c r="G35" i="1"/>
  <c r="P34" i="1"/>
  <c r="M34" i="1"/>
  <c r="G34" i="1"/>
  <c r="S32" i="1"/>
  <c r="J32" i="1"/>
  <c r="I32" i="1"/>
  <c r="H32" i="1"/>
  <c r="F32" i="1"/>
  <c r="E32" i="1"/>
  <c r="P31" i="1"/>
  <c r="M31" i="1"/>
  <c r="N31" i="1" s="1"/>
  <c r="G31" i="1"/>
  <c r="P30" i="1"/>
  <c r="M30" i="1"/>
  <c r="N30" i="1" s="1"/>
  <c r="G30" i="1"/>
  <c r="P29" i="1"/>
  <c r="M29" i="1"/>
  <c r="N29" i="1" s="1"/>
  <c r="G29" i="1"/>
  <c r="P28" i="1"/>
  <c r="M28" i="1"/>
  <c r="N28" i="1" s="1"/>
  <c r="G28" i="1"/>
  <c r="P27" i="1"/>
  <c r="M27" i="1"/>
  <c r="N27" i="1" s="1"/>
  <c r="G27" i="1"/>
  <c r="K27" i="1" s="1"/>
  <c r="S25" i="1"/>
  <c r="J25" i="1"/>
  <c r="I25" i="1"/>
  <c r="H25" i="1"/>
  <c r="F25" i="1"/>
  <c r="E25" i="1"/>
  <c r="P24" i="1"/>
  <c r="M24" i="1"/>
  <c r="N24" i="1" s="1"/>
  <c r="G24" i="1"/>
  <c r="P23" i="1"/>
  <c r="M23" i="1"/>
  <c r="N23" i="1" s="1"/>
  <c r="G23" i="1"/>
  <c r="P22" i="1"/>
  <c r="M22" i="1"/>
  <c r="N22" i="1" s="1"/>
  <c r="G22" i="1"/>
  <c r="P21" i="1"/>
  <c r="M21" i="1"/>
  <c r="N21" i="1" s="1"/>
  <c r="G21" i="1"/>
  <c r="P20" i="1"/>
  <c r="M20" i="1"/>
  <c r="N20" i="1" s="1"/>
  <c r="G20" i="1"/>
  <c r="P19" i="1"/>
  <c r="M19" i="1"/>
  <c r="N19" i="1" s="1"/>
  <c r="G19" i="1"/>
  <c r="P18" i="1"/>
  <c r="M18" i="1"/>
  <c r="N18" i="1" s="1"/>
  <c r="G18" i="1"/>
  <c r="P17" i="1"/>
  <c r="M17" i="1"/>
  <c r="N17" i="1" s="1"/>
  <c r="G17" i="1"/>
  <c r="K17" i="1" s="1"/>
  <c r="S15" i="1"/>
  <c r="J15" i="1"/>
  <c r="I15" i="1"/>
  <c r="H15" i="1"/>
  <c r="F15" i="1"/>
  <c r="E15" i="1"/>
  <c r="P14" i="1"/>
  <c r="M14" i="1"/>
  <c r="N14" i="1" s="1"/>
  <c r="G14" i="1"/>
  <c r="P13" i="1"/>
  <c r="M13" i="1"/>
  <c r="N13" i="1" s="1"/>
  <c r="G13" i="1"/>
  <c r="P12" i="1"/>
  <c r="M12" i="1"/>
  <c r="N12" i="1" s="1"/>
  <c r="G12" i="1"/>
  <c r="P11" i="1"/>
  <c r="M11" i="1"/>
  <c r="N11" i="1" s="1"/>
  <c r="G11" i="1"/>
  <c r="P10" i="1"/>
  <c r="M10" i="1"/>
  <c r="N10" i="1" s="1"/>
  <c r="G10" i="1"/>
  <c r="P9" i="1"/>
  <c r="M9" i="1"/>
  <c r="N9" i="1" s="1"/>
  <c r="G9" i="1"/>
  <c r="P8" i="1"/>
  <c r="M8" i="1"/>
  <c r="N8" i="1" s="1"/>
  <c r="G8" i="1"/>
  <c r="P7" i="1"/>
  <c r="M7" i="1"/>
  <c r="N7" i="1" s="1"/>
  <c r="G7" i="1"/>
  <c r="P6" i="1"/>
  <c r="R6" i="1" s="1"/>
  <c r="T6" i="1" s="1"/>
  <c r="M6" i="1"/>
  <c r="N6" i="1" s="1"/>
  <c r="G6" i="1"/>
  <c r="O61" i="1" l="1"/>
  <c r="O28" i="1"/>
  <c r="O63" i="1"/>
  <c r="O41" i="1"/>
  <c r="M57" i="1"/>
  <c r="K19" i="1"/>
  <c r="K21" i="1"/>
  <c r="K23" i="1"/>
  <c r="O40" i="1"/>
  <c r="O66" i="1"/>
  <c r="K70" i="1"/>
  <c r="M42" i="1"/>
  <c r="O59" i="1"/>
  <c r="O70" i="1"/>
  <c r="O36" i="1"/>
  <c r="O37" i="1"/>
  <c r="K59" i="1"/>
  <c r="K60" i="1"/>
  <c r="K66" i="1"/>
  <c r="O69" i="1"/>
  <c r="O71" i="1"/>
  <c r="O31" i="1"/>
  <c r="U6" i="1"/>
  <c r="O35" i="1"/>
  <c r="N50" i="1"/>
  <c r="O50" i="1" s="1"/>
  <c r="O54" i="1"/>
  <c r="M25" i="1"/>
  <c r="O62" i="1"/>
  <c r="M72" i="1"/>
  <c r="O67" i="1"/>
  <c r="N25" i="1"/>
  <c r="O30" i="1"/>
  <c r="M32" i="1"/>
  <c r="N34" i="1"/>
  <c r="N42" i="1" s="1"/>
  <c r="M45" i="1"/>
  <c r="S74" i="1"/>
  <c r="S77" i="1" s="1"/>
  <c r="K51" i="1"/>
  <c r="K53" i="1"/>
  <c r="K55" i="1"/>
  <c r="K62" i="1"/>
  <c r="N64" i="1"/>
  <c r="N72" i="1" s="1"/>
  <c r="K71" i="1"/>
  <c r="N32" i="1"/>
  <c r="H74" i="1"/>
  <c r="H77" i="1" s="1"/>
  <c r="K11" i="1"/>
  <c r="K13" i="1"/>
  <c r="M15" i="1"/>
  <c r="M48" i="1"/>
  <c r="M74" i="1" s="1"/>
  <c r="J74" i="1"/>
  <c r="J77" i="1" s="1"/>
  <c r="N15" i="1"/>
  <c r="K9" i="1"/>
  <c r="K7" i="1"/>
  <c r="O39" i="1"/>
  <c r="K52" i="1"/>
  <c r="X6" i="1"/>
  <c r="X15" i="1" s="1"/>
  <c r="G15" i="1"/>
  <c r="O8" i="1"/>
  <c r="O12" i="1"/>
  <c r="O20" i="1"/>
  <c r="O24" i="1"/>
  <c r="K28" i="1"/>
  <c r="K37" i="1"/>
  <c r="K8" i="1"/>
  <c r="K12" i="1"/>
  <c r="K18" i="1"/>
  <c r="K22" i="1"/>
  <c r="K24" i="1"/>
  <c r="K31" i="1"/>
  <c r="K36" i="1"/>
  <c r="K40" i="1"/>
  <c r="G57" i="1"/>
  <c r="K50" i="1"/>
  <c r="K54" i="1"/>
  <c r="I74" i="1"/>
  <c r="I77" i="1" s="1"/>
  <c r="K29" i="1"/>
  <c r="G42" i="1"/>
  <c r="K34" i="1"/>
  <c r="K38" i="1"/>
  <c r="N45" i="1"/>
  <c r="O44" i="1"/>
  <c r="O65" i="1"/>
  <c r="O6" i="1"/>
  <c r="O10" i="1"/>
  <c r="O14" i="1"/>
  <c r="O18" i="1"/>
  <c r="O22" i="1"/>
  <c r="K41" i="1"/>
  <c r="K6" i="1"/>
  <c r="K10" i="1"/>
  <c r="K14" i="1"/>
  <c r="K20" i="1"/>
  <c r="O7" i="1"/>
  <c r="O9" i="1"/>
  <c r="O11" i="1"/>
  <c r="O13" i="1"/>
  <c r="X25" i="1"/>
  <c r="G25" i="1"/>
  <c r="O17" i="1"/>
  <c r="O19" i="1"/>
  <c r="O21" i="1"/>
  <c r="O23" i="1"/>
  <c r="G32" i="1"/>
  <c r="O27" i="1"/>
  <c r="O29" i="1"/>
  <c r="K30" i="1"/>
  <c r="O34" i="1"/>
  <c r="K35" i="1"/>
  <c r="O38" i="1"/>
  <c r="K39" i="1"/>
  <c r="U45" i="1"/>
  <c r="O52" i="1"/>
  <c r="O56" i="1"/>
  <c r="K61" i="1"/>
  <c r="X45" i="1"/>
  <c r="G45" i="1"/>
  <c r="O47" i="1"/>
  <c r="O51" i="1"/>
  <c r="O53" i="1"/>
  <c r="O55" i="1"/>
  <c r="K65" i="1"/>
  <c r="K68" i="1"/>
  <c r="E74" i="1"/>
  <c r="E77" i="1" s="1"/>
  <c r="O68" i="1"/>
  <c r="X48" i="1"/>
  <c r="G48" i="1"/>
  <c r="U48" i="1"/>
  <c r="O60" i="1"/>
  <c r="K69" i="1"/>
  <c r="F74" i="1"/>
  <c r="F77" i="1" s="1"/>
  <c r="G72" i="1"/>
  <c r="M75" i="1" l="1"/>
  <c r="Y6" i="1"/>
  <c r="Z6" i="1"/>
  <c r="T57" i="1"/>
  <c r="V6" i="1"/>
  <c r="T15" i="1"/>
  <c r="T32" i="1"/>
  <c r="T72" i="1"/>
  <c r="T25" i="1"/>
  <c r="T42" i="1"/>
  <c r="U57" i="1"/>
  <c r="O64" i="1"/>
  <c r="U15" i="1"/>
  <c r="N57" i="1"/>
  <c r="N74" i="1" s="1"/>
  <c r="N77" i="1" s="1"/>
  <c r="Y48" i="1"/>
  <c r="Y45" i="1"/>
  <c r="U42" i="1"/>
  <c r="Y42" i="1"/>
  <c r="M77" i="1"/>
  <c r="M78" i="1" s="1"/>
  <c r="U72" i="1"/>
  <c r="X32" i="1"/>
  <c r="X42" i="1"/>
  <c r="Y25" i="1"/>
  <c r="U25" i="1"/>
  <c r="U32" i="1"/>
  <c r="G74" i="1"/>
  <c r="G77" i="1" s="1"/>
  <c r="X72" i="1"/>
  <c r="X57" i="1"/>
  <c r="T74" i="1" l="1"/>
  <c r="Y15" i="1"/>
  <c r="Y57" i="1"/>
  <c r="Y32" i="1"/>
  <c r="Y72" i="1"/>
  <c r="X74" i="1"/>
  <c r="X77" i="1" s="1"/>
  <c r="U74" i="1"/>
  <c r="U77" i="1" s="1"/>
  <c r="T77" i="1" l="1"/>
  <c r="W75" i="1"/>
  <c r="Y75" i="1" s="1"/>
  <c r="R75" i="1"/>
  <c r="Y74" i="1"/>
  <c r="Y77" i="1" s="1"/>
  <c r="Y78" i="1"/>
</calcChain>
</file>

<file path=xl/sharedStrings.xml><?xml version="1.0" encoding="utf-8"?>
<sst xmlns="http://schemas.openxmlformats.org/spreadsheetml/2006/main" count="40" uniqueCount="39">
  <si>
    <t xml:space="preserve">TANGGAL </t>
  </si>
  <si>
    <t>NO.</t>
  </si>
  <si>
    <t>SUPPLIER</t>
  </si>
  <si>
    <t>FRESH</t>
  </si>
  <si>
    <t>PHR / MHR</t>
  </si>
  <si>
    <t>TOTAL</t>
  </si>
  <si>
    <t>LOSS</t>
  </si>
  <si>
    <t>QTTY BB</t>
  </si>
  <si>
    <t>TOTAL NOTA</t>
  </si>
  <si>
    <t>ROOT SBLM SUBSIDI</t>
  </si>
  <si>
    <t>SUBSIDI NORMAL</t>
  </si>
  <si>
    <t>TOTAL SUBSIDI NORMAL</t>
  </si>
  <si>
    <t>TOTAL NOTA + SUBSIDI NORMAL</t>
  </si>
  <si>
    <t>ROOT STLH SUBSIDI NORMAL</t>
  </si>
  <si>
    <t>SUBSIDI DIBAYAR</t>
  </si>
  <si>
    <t>CAP/SHELL</t>
  </si>
  <si>
    <t>TOTAL SUBSIDI DIBAYAR</t>
  </si>
  <si>
    <t>TOTAL NOTA + SUBSIDI DIBAYAR</t>
  </si>
  <si>
    <t>ROOT STLH SUBSIDI DIBAYAR</t>
  </si>
  <si>
    <t>SUBSIDI TRANS</t>
  </si>
  <si>
    <t>TOTAL SUBSIDI TRANS</t>
  </si>
  <si>
    <t>UNTUNG / RUGI</t>
  </si>
  <si>
    <t>ROOT RECEIVING</t>
  </si>
  <si>
    <t>% JB</t>
  </si>
  <si>
    <t>AWAL</t>
  </si>
  <si>
    <t>+/-</t>
  </si>
  <si>
    <t>A</t>
  </si>
  <si>
    <t>AA</t>
  </si>
  <si>
    <t>B</t>
  </si>
  <si>
    <t>C</t>
  </si>
  <si>
    <t>E</t>
  </si>
  <si>
    <t>P</t>
  </si>
  <si>
    <t>N</t>
  </si>
  <si>
    <t>G</t>
  </si>
  <si>
    <t>SUBSIDI HARIAN</t>
  </si>
  <si>
    <t>CAP + SHELL</t>
  </si>
  <si>
    <t>SUBSIDI HARIAN + CAP + SHELL</t>
  </si>
  <si>
    <t>KD</t>
  </si>
  <si>
    <t>TOTAL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</si>
</sst>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3" fontId="4" fillId="0" borderId="0" xfId="1" quotePrefix="1" applyNumberFormat="1" applyFont="1" applyFill="1" applyAlignment="1">
      <alignment vertical="center"/>
    </xf>
    <xf numFmtId="164" fontId="4" fillId="0" borderId="0" xfId="1" quotePrefix="1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43" fontId="3" fillId="0" borderId="0" xfId="1" applyFont="1" applyFill="1"/>
    <xf numFmtId="0" fontId="3" fillId="0" borderId="0" xfId="0" applyFont="1" applyFill="1" applyAlignment="1">
      <alignment horizontal="center" vertical="center"/>
    </xf>
    <xf numFmtId="43" fontId="3" fillId="0" borderId="0" xfId="1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3" fontId="4" fillId="0" borderId="1" xfId="1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3" fontId="3" fillId="0" borderId="1" xfId="1" applyNumberFormat="1" applyFont="1" applyFill="1" applyBorder="1" applyAlignment="1">
      <alignment vertical="center"/>
    </xf>
    <xf numFmtId="9" fontId="3" fillId="0" borderId="1" xfId="2" applyFont="1" applyFill="1" applyBorder="1"/>
    <xf numFmtId="0" fontId="4" fillId="0" borderId="0" xfId="0" applyFont="1" applyFill="1"/>
    <xf numFmtId="43" fontId="4" fillId="0" borderId="1" xfId="1" applyFont="1" applyFill="1" applyBorder="1"/>
    <xf numFmtId="0" fontId="5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3" fontId="6" fillId="0" borderId="1" xfId="1" applyNumberFormat="1" applyFont="1" applyFill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5" fillId="0" borderId="1" xfId="1" applyFont="1" applyFill="1" applyBorder="1"/>
    <xf numFmtId="43" fontId="6" fillId="0" borderId="1" xfId="1" applyFont="1" applyFill="1" applyBorder="1"/>
    <xf numFmtId="0" fontId="6" fillId="0" borderId="1" xfId="1" applyNumberFormat="1" applyFont="1" applyFill="1" applyBorder="1" applyAlignment="1">
      <alignment vertical="center"/>
    </xf>
    <xf numFmtId="43" fontId="5" fillId="0" borderId="0" xfId="1" applyFont="1" applyFill="1"/>
    <xf numFmtId="43" fontId="6" fillId="0" borderId="1" xfId="1" applyFont="1" applyFill="1" applyBorder="1" applyAlignment="1">
      <alignment horizontal="center" vertical="center"/>
    </xf>
    <xf numFmtId="43" fontId="6" fillId="0" borderId="0" xfId="1" applyFont="1" applyFill="1"/>
    <xf numFmtId="43" fontId="3" fillId="0" borderId="0" xfId="1" applyNumberFormat="1" applyFont="1" applyFill="1"/>
    <xf numFmtId="0" fontId="4" fillId="0" borderId="1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3" fontId="4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/>
    <xf numFmtId="0" fontId="4" fillId="0" borderId="1" xfId="1" quotePrefix="1" applyNumberFormat="1" applyFont="1" applyFill="1" applyBorder="1" applyAlignment="1">
      <alignment horizontal="center" vertical="center" wrapText="1"/>
    </xf>
  </cellXfs>
  <cellStyles count="14">
    <cellStyle name="Comma" xfId="1" builtinId="3"/>
    <cellStyle name="Comma [0] 2" xfId="3"/>
    <cellStyle name="Comma [0] 2 2" xfId="4"/>
    <cellStyle name="Comma [0] 3" xfId="5"/>
    <cellStyle name="Comma 2" xfId="6"/>
    <cellStyle name="Comma 3" xfId="7"/>
    <cellStyle name="Comma 4" xfId="8"/>
    <cellStyle name="Normal" xfId="0" builtinId="0"/>
    <cellStyle name="Normal 2" xfId="9"/>
    <cellStyle name="Normal 2 2" xfId="10"/>
    <cellStyle name="Normal 3" xfId="11"/>
    <cellStyle name="Normal 4" xfId="12"/>
    <cellStyle name="Percent" xfId="2" builtinId="5"/>
    <cellStyle name="Percent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GMT-2019.02.07-05.01.22/MILA/BAHAN%20BAKU/NOTA%20&amp;%20SUPLLIER%20BANJARMASIN/ROOT%20BANJARMASIN/2018/ROOT%20BJM%20JANUARI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GER/DATA%20FOTS/TANDA%20TERIMA/TANDA%20TERIMA%20KE%20MEDAN%202014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OWNLOAD/2024/BAHAN%20BAKU/ROOT%20FOTS,PWK%20MARET%20'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T"/>
      <sheetName val="MP"/>
      <sheetName val="BC 4.0"/>
      <sheetName val="DB S"/>
      <sheetName val="FIXXXX (2)"/>
      <sheetName val="FIXXXX"/>
      <sheetName val="DB (2)"/>
      <sheetName val="ROOT (2)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KODE</v>
          </cell>
          <cell r="C1" t="str">
            <v>SUPPLIER</v>
          </cell>
          <cell r="D1" t="str">
            <v>RATA PER HARI</v>
          </cell>
        </row>
        <row r="2">
          <cell r="B2" t="str">
            <v>T1</v>
          </cell>
          <cell r="C2" t="str">
            <v>JAMALUDIN</v>
          </cell>
          <cell r="D2">
            <v>209.00319148936171</v>
          </cell>
        </row>
        <row r="3">
          <cell r="B3" t="str">
            <v>T21</v>
          </cell>
          <cell r="C3" t="str">
            <v>DARMAN / JUMIATI</v>
          </cell>
          <cell r="D3">
            <v>126.50957446808512</v>
          </cell>
        </row>
        <row r="4">
          <cell r="B4" t="str">
            <v>M18</v>
          </cell>
          <cell r="C4" t="str">
            <v>H.JAINAL</v>
          </cell>
          <cell r="D4">
            <v>112.8702127659575</v>
          </cell>
        </row>
        <row r="5">
          <cell r="B5" t="str">
            <v>T5</v>
          </cell>
          <cell r="C5" t="str">
            <v xml:space="preserve"> HASRIYANI</v>
          </cell>
          <cell r="D5">
            <v>98.480851063829761</v>
          </cell>
        </row>
        <row r="6">
          <cell r="B6" t="str">
            <v>M55</v>
          </cell>
          <cell r="C6" t="str">
            <v>ARIADI</v>
          </cell>
          <cell r="D6">
            <v>84.765957446808528</v>
          </cell>
        </row>
        <row r="7">
          <cell r="B7" t="str">
            <v>T17</v>
          </cell>
          <cell r="C7" t="str">
            <v>H. ARSYAD</v>
          </cell>
          <cell r="D7">
            <v>78.173404255319156</v>
          </cell>
        </row>
        <row r="8">
          <cell r="B8" t="str">
            <v>M28</v>
          </cell>
          <cell r="C8" t="str">
            <v>NASRUN</v>
          </cell>
          <cell r="D8">
            <v>76.686170212765958</v>
          </cell>
        </row>
        <row r="9">
          <cell r="B9" t="str">
            <v>M51</v>
          </cell>
          <cell r="C9" t="str">
            <v>JOJO</v>
          </cell>
          <cell r="D9">
            <v>63.065957446808483</v>
          </cell>
        </row>
        <row r="10">
          <cell r="B10" t="str">
            <v>S7</v>
          </cell>
          <cell r="C10" t="str">
            <v xml:space="preserve"> ARBAIN</v>
          </cell>
          <cell r="D10">
            <v>61.242553191489357</v>
          </cell>
        </row>
        <row r="11">
          <cell r="B11" t="str">
            <v>M64</v>
          </cell>
          <cell r="C11" t="str">
            <v>H. SULAIMAN</v>
          </cell>
          <cell r="D11">
            <v>57.110638297872327</v>
          </cell>
        </row>
        <row r="12">
          <cell r="B12" t="str">
            <v>J602</v>
          </cell>
          <cell r="C12" t="str">
            <v xml:space="preserve">MULANI MTG </v>
          </cell>
          <cell r="D12">
            <v>56.734042553191486</v>
          </cell>
        </row>
        <row r="13">
          <cell r="B13" t="str">
            <v>T23</v>
          </cell>
          <cell r="C13" t="str">
            <v>BURHANUDIN KK</v>
          </cell>
          <cell r="D13">
            <v>53.325531914893631</v>
          </cell>
        </row>
        <row r="14">
          <cell r="B14" t="str">
            <v>T19</v>
          </cell>
          <cell r="C14" t="str">
            <v>M. HIDAYAT</v>
          </cell>
          <cell r="D14">
            <v>51.512765957446817</v>
          </cell>
        </row>
        <row r="15">
          <cell r="B15" t="str">
            <v>T18</v>
          </cell>
          <cell r="C15" t="str">
            <v>SARIPUDIN</v>
          </cell>
          <cell r="D15">
            <v>50.654255319148938</v>
          </cell>
        </row>
        <row r="16">
          <cell r="B16" t="str">
            <v>M31</v>
          </cell>
          <cell r="C16" t="str">
            <v>MUIS</v>
          </cell>
          <cell r="D16">
            <v>43.581914893617025</v>
          </cell>
        </row>
        <row r="17">
          <cell r="B17" t="str">
            <v>J2</v>
          </cell>
          <cell r="C17" t="str">
            <v>MUH. IQBAL KK</v>
          </cell>
          <cell r="D17">
            <v>42.485106382978728</v>
          </cell>
        </row>
        <row r="18">
          <cell r="B18" t="str">
            <v>M7</v>
          </cell>
          <cell r="C18" t="str">
            <v>HAMIDAH</v>
          </cell>
          <cell r="D18">
            <v>41.564893617021276</v>
          </cell>
        </row>
        <row r="19">
          <cell r="B19" t="str">
            <v>M2</v>
          </cell>
          <cell r="C19" t="str">
            <v xml:space="preserve"> H.MANSYUR</v>
          </cell>
          <cell r="D19">
            <v>40.459574468085108</v>
          </cell>
        </row>
        <row r="20">
          <cell r="B20" t="str">
            <v>M23</v>
          </cell>
          <cell r="C20" t="str">
            <v xml:space="preserve"> BAYAH</v>
          </cell>
          <cell r="D20">
            <v>31.731914893617024</v>
          </cell>
        </row>
        <row r="21">
          <cell r="B21" t="str">
            <v>S35</v>
          </cell>
          <cell r="C21" t="str">
            <v>HASAN</v>
          </cell>
          <cell r="D21">
            <v>29.755319148936174</v>
          </cell>
        </row>
        <row r="22">
          <cell r="B22" t="str">
            <v>M4</v>
          </cell>
          <cell r="C22" t="str">
            <v>BARUDING</v>
          </cell>
          <cell r="D22">
            <v>28.707446808510642</v>
          </cell>
        </row>
        <row r="23">
          <cell r="B23" t="str">
            <v>M87</v>
          </cell>
          <cell r="C23" t="str">
            <v>SUGANI/ SIDDIK SARIPUDIN</v>
          </cell>
          <cell r="D23">
            <v>28.28404255319149</v>
          </cell>
        </row>
        <row r="24">
          <cell r="B24" t="str">
            <v>M22</v>
          </cell>
          <cell r="C24" t="str">
            <v>BADERIAH</v>
          </cell>
          <cell r="D24">
            <v>25.195744680851064</v>
          </cell>
        </row>
        <row r="25">
          <cell r="B25" t="str">
            <v>M15</v>
          </cell>
          <cell r="C25" t="str">
            <v>MUSLIYADI</v>
          </cell>
          <cell r="D25">
            <v>24.344680851063831</v>
          </cell>
        </row>
        <row r="26">
          <cell r="B26" t="str">
            <v>M92</v>
          </cell>
          <cell r="C26" t="str">
            <v>FATIMAH / ALAM</v>
          </cell>
          <cell r="D26">
            <v>23.535106382978725</v>
          </cell>
        </row>
        <row r="27">
          <cell r="B27" t="str">
            <v>S22</v>
          </cell>
          <cell r="C27" t="str">
            <v>JAIDI</v>
          </cell>
          <cell r="D27">
            <v>20.714893617021275</v>
          </cell>
        </row>
        <row r="28">
          <cell r="B28" t="str">
            <v>M86</v>
          </cell>
          <cell r="C28" t="str">
            <v>SURIANSYAH</v>
          </cell>
          <cell r="D28">
            <v>20.136170212765961</v>
          </cell>
        </row>
        <row r="29">
          <cell r="B29" t="str">
            <v>T25</v>
          </cell>
          <cell r="C29" t="str">
            <v>KUDING</v>
          </cell>
          <cell r="D29">
            <v>19.317021276595742</v>
          </cell>
        </row>
        <row r="30">
          <cell r="B30" t="str">
            <v>T28</v>
          </cell>
          <cell r="C30" t="str">
            <v>ROSIDAH</v>
          </cell>
          <cell r="D30">
            <v>18.020212765957449</v>
          </cell>
        </row>
        <row r="31">
          <cell r="B31" t="str">
            <v>T8</v>
          </cell>
          <cell r="C31" t="str">
            <v>NURHAYATI KK</v>
          </cell>
          <cell r="D31">
            <v>17.176595744680853</v>
          </cell>
        </row>
        <row r="32">
          <cell r="B32" t="str">
            <v>T29</v>
          </cell>
          <cell r="C32" t="str">
            <v>NAJIRAH</v>
          </cell>
          <cell r="D32">
            <v>16.76063829787234</v>
          </cell>
        </row>
        <row r="33">
          <cell r="B33" t="str">
            <v>M36</v>
          </cell>
          <cell r="C33" t="str">
            <v xml:space="preserve"> GANDI</v>
          </cell>
          <cell r="D33">
            <v>16.548936170212766</v>
          </cell>
        </row>
        <row r="34">
          <cell r="B34" t="str">
            <v>M35</v>
          </cell>
          <cell r="C34" t="str">
            <v>DAHRI / HADAR</v>
          </cell>
          <cell r="D34">
            <v>15.943617021276598</v>
          </cell>
        </row>
        <row r="35">
          <cell r="B35" t="str">
            <v>T20</v>
          </cell>
          <cell r="C35" t="str">
            <v>HIDAYAT KK</v>
          </cell>
          <cell r="D35">
            <v>14.586170212765959</v>
          </cell>
        </row>
        <row r="36">
          <cell r="B36" t="str">
            <v>S24</v>
          </cell>
          <cell r="C36" t="str">
            <v>MASRANSYAH</v>
          </cell>
          <cell r="D36">
            <v>14.159574468085106</v>
          </cell>
        </row>
        <row r="37">
          <cell r="B37" t="str">
            <v>S40</v>
          </cell>
          <cell r="C37" t="str">
            <v>NUR HATTA/ ARYA</v>
          </cell>
          <cell r="D37">
            <v>14</v>
          </cell>
        </row>
        <row r="38">
          <cell r="B38" t="str">
            <v>M49</v>
          </cell>
          <cell r="C38" t="str">
            <v>HAMDIAH</v>
          </cell>
          <cell r="D38">
            <v>13.836170212765957</v>
          </cell>
        </row>
        <row r="39">
          <cell r="B39" t="str">
            <v>S32</v>
          </cell>
          <cell r="C39" t="str">
            <v>MAMAN</v>
          </cell>
          <cell r="D39">
            <v>12.029787234042553</v>
          </cell>
        </row>
        <row r="40">
          <cell r="B40" t="str">
            <v>S26</v>
          </cell>
          <cell r="C40" t="str">
            <v>JAKA</v>
          </cell>
          <cell r="D40">
            <v>11.619148936170209</v>
          </cell>
        </row>
        <row r="41">
          <cell r="B41" t="str">
            <v>S27</v>
          </cell>
          <cell r="C41" t="str">
            <v>SYAHRIAN</v>
          </cell>
          <cell r="D41">
            <v>11.386170212765958</v>
          </cell>
        </row>
        <row r="42">
          <cell r="B42" t="str">
            <v>M79</v>
          </cell>
          <cell r="C42" t="str">
            <v>H. AMIR</v>
          </cell>
          <cell r="D42">
            <v>11.302127659574468</v>
          </cell>
        </row>
        <row r="43">
          <cell r="B43" t="str">
            <v>T15</v>
          </cell>
          <cell r="C43" t="str">
            <v>ARUNA</v>
          </cell>
          <cell r="D43">
            <v>10.835106382978722</v>
          </cell>
        </row>
        <row r="44">
          <cell r="B44" t="str">
            <v>M42</v>
          </cell>
          <cell r="C44" t="str">
            <v>MULUDIN</v>
          </cell>
          <cell r="D44">
            <v>10.347872340425532</v>
          </cell>
        </row>
        <row r="45">
          <cell r="B45" t="str">
            <v>J5</v>
          </cell>
          <cell r="C45" t="str">
            <v>TOMAS</v>
          </cell>
          <cell r="D45">
            <v>9.8553191489361698</v>
          </cell>
        </row>
        <row r="46">
          <cell r="B46" t="str">
            <v>J2</v>
          </cell>
          <cell r="C46" t="str">
            <v>IQBAL KK</v>
          </cell>
          <cell r="D46">
            <v>9.4351063829787236</v>
          </cell>
        </row>
        <row r="47">
          <cell r="B47" t="str">
            <v>M54</v>
          </cell>
          <cell r="C47" t="str">
            <v>H. IDRUS</v>
          </cell>
          <cell r="D47">
            <v>9.3265957446808514</v>
          </cell>
        </row>
        <row r="48">
          <cell r="B48" t="str">
            <v>M67</v>
          </cell>
          <cell r="C48" t="str">
            <v xml:space="preserve"> H.TAKE</v>
          </cell>
          <cell r="D48">
            <v>8.9212765957446791</v>
          </cell>
        </row>
        <row r="49">
          <cell r="B49" t="str">
            <v>M34</v>
          </cell>
          <cell r="C49" t="str">
            <v>JAINUDIN</v>
          </cell>
          <cell r="D49">
            <v>8.890425531914893</v>
          </cell>
        </row>
        <row r="50">
          <cell r="B50" t="str">
            <v>M99</v>
          </cell>
          <cell r="C50" t="str">
            <v>SAID</v>
          </cell>
          <cell r="D50">
            <v>8.5053191489361701</v>
          </cell>
        </row>
        <row r="51">
          <cell r="B51" t="str">
            <v>S28</v>
          </cell>
          <cell r="C51" t="str">
            <v>PURI</v>
          </cell>
          <cell r="D51">
            <v>8.0691489361702136</v>
          </cell>
        </row>
        <row r="52">
          <cell r="B52" t="str">
            <v>T26</v>
          </cell>
          <cell r="C52" t="str">
            <v>NATIAH</v>
          </cell>
          <cell r="D52">
            <v>7.8063829787234056</v>
          </cell>
        </row>
        <row r="53">
          <cell r="B53" t="str">
            <v>T32</v>
          </cell>
          <cell r="C53" t="str">
            <v>ADIANTO</v>
          </cell>
          <cell r="D53">
            <v>7.0659574468085111</v>
          </cell>
        </row>
        <row r="54">
          <cell r="B54" t="str">
            <v>M74</v>
          </cell>
          <cell r="C54" t="str">
            <v>MANA BAHARUDIN</v>
          </cell>
          <cell r="D54">
            <v>6.7351063829787243</v>
          </cell>
        </row>
        <row r="55">
          <cell r="B55">
            <v>0</v>
          </cell>
          <cell r="C55" t="str">
            <v>COKING</v>
          </cell>
          <cell r="D55">
            <v>5.9404255319148938</v>
          </cell>
        </row>
        <row r="56">
          <cell r="B56" t="str">
            <v>T27 KK</v>
          </cell>
          <cell r="C56" t="str">
            <v>KUDING KK</v>
          </cell>
          <cell r="D56">
            <v>4.4989361702127653</v>
          </cell>
        </row>
        <row r="57">
          <cell r="B57" t="str">
            <v>S50</v>
          </cell>
          <cell r="C57" t="str">
            <v>JAKARIA</v>
          </cell>
          <cell r="D57">
            <v>4.4914893617021274</v>
          </cell>
        </row>
        <row r="58">
          <cell r="B58" t="str">
            <v>S20</v>
          </cell>
          <cell r="C58" t="str">
            <v>ACHMADI</v>
          </cell>
          <cell r="D58">
            <v>4.3425531914893618</v>
          </cell>
        </row>
        <row r="59">
          <cell r="B59" t="str">
            <v>S30</v>
          </cell>
          <cell r="C59" t="str">
            <v>DULHADI</v>
          </cell>
          <cell r="D59">
            <v>3.8914893617021273</v>
          </cell>
        </row>
        <row r="60">
          <cell r="B60" t="str">
            <v>T33</v>
          </cell>
          <cell r="C60" t="str">
            <v>HASAN / SALMAWTI</v>
          </cell>
          <cell r="D60">
            <v>3.2765957446808507</v>
          </cell>
        </row>
        <row r="61">
          <cell r="B61" t="str">
            <v>M45</v>
          </cell>
          <cell r="C61" t="str">
            <v>SUDIANUR</v>
          </cell>
          <cell r="D61">
            <v>3.1936170212765957</v>
          </cell>
        </row>
        <row r="62">
          <cell r="B62" t="str">
            <v>M12</v>
          </cell>
          <cell r="C62" t="str">
            <v>H.ACO / H. ANWAR</v>
          </cell>
          <cell r="D62">
            <v>2.8936170212765955</v>
          </cell>
        </row>
        <row r="63">
          <cell r="B63" t="str">
            <v>S11</v>
          </cell>
          <cell r="C63" t="str">
            <v>AKILIN</v>
          </cell>
          <cell r="D63">
            <v>2.7914893617021272</v>
          </cell>
        </row>
        <row r="64">
          <cell r="B64" t="str">
            <v>S34</v>
          </cell>
          <cell r="C64" t="str">
            <v>DODO</v>
          </cell>
          <cell r="D64">
            <v>2.6468085106382979</v>
          </cell>
        </row>
        <row r="65">
          <cell r="B65" t="str">
            <v>S52</v>
          </cell>
          <cell r="C65" t="str">
            <v xml:space="preserve">isuk </v>
          </cell>
          <cell r="D65">
            <v>2.5510638297872341</v>
          </cell>
        </row>
        <row r="66">
          <cell r="B66" t="str">
            <v>T22</v>
          </cell>
          <cell r="C66" t="str">
            <v>BURHANUDIN</v>
          </cell>
          <cell r="D66">
            <v>2.4276595744680849</v>
          </cell>
        </row>
        <row r="67">
          <cell r="B67" t="str">
            <v>M52</v>
          </cell>
          <cell r="C67" t="str">
            <v>MARHAMSYAH</v>
          </cell>
          <cell r="D67">
            <v>2.1372340425531915</v>
          </cell>
        </row>
        <row r="68">
          <cell r="B68" t="str">
            <v>T31</v>
          </cell>
          <cell r="C68" t="str">
            <v>ROSIDAH KK</v>
          </cell>
          <cell r="D68">
            <v>2.1287234042553189</v>
          </cell>
        </row>
        <row r="69">
          <cell r="B69" t="str">
            <v>S51</v>
          </cell>
          <cell r="C69" t="str">
            <v>AMAT</v>
          </cell>
          <cell r="D69">
            <v>1.8851063829787231</v>
          </cell>
        </row>
        <row r="70">
          <cell r="B70" t="str">
            <v>S45</v>
          </cell>
          <cell r="C70" t="str">
            <v>ARIL</v>
          </cell>
          <cell r="D70">
            <v>1.8691489361702127</v>
          </cell>
        </row>
        <row r="71">
          <cell r="B71" t="str">
            <v>S41</v>
          </cell>
          <cell r="C71" t="str">
            <v>GANDI PK</v>
          </cell>
          <cell r="D71">
            <v>1.8585106382978722</v>
          </cell>
        </row>
        <row r="72">
          <cell r="B72" t="str">
            <v>J7</v>
          </cell>
          <cell r="C72" t="str">
            <v>ASYEHARI</v>
          </cell>
          <cell r="D72">
            <v>1.8085106382978724</v>
          </cell>
        </row>
        <row r="73">
          <cell r="B73" t="str">
            <v>M62</v>
          </cell>
          <cell r="C73" t="str">
            <v>RUHAEDA</v>
          </cell>
          <cell r="D73">
            <v>1.7808510638297874</v>
          </cell>
        </row>
        <row r="74">
          <cell r="B74" t="str">
            <v>S48</v>
          </cell>
          <cell r="C74" t="str">
            <v>ENDEK</v>
          </cell>
          <cell r="D74">
            <v>1.7000000000000002</v>
          </cell>
        </row>
        <row r="75">
          <cell r="B75" t="str">
            <v>M17</v>
          </cell>
          <cell r="C75" t="str">
            <v>TAMSAR</v>
          </cell>
          <cell r="D75">
            <v>1.64468085106383</v>
          </cell>
        </row>
        <row r="76">
          <cell r="B76" t="str">
            <v>M62</v>
          </cell>
          <cell r="C76" t="str">
            <v>ILHAM</v>
          </cell>
          <cell r="D76">
            <v>1.5861702127659574</v>
          </cell>
        </row>
        <row r="77">
          <cell r="B77" t="str">
            <v>M11</v>
          </cell>
          <cell r="C77" t="str">
            <v>H.HATI</v>
          </cell>
          <cell r="D77">
            <v>1.5478723404255321</v>
          </cell>
        </row>
        <row r="78">
          <cell r="B78" t="str">
            <v>J1</v>
          </cell>
          <cell r="C78" t="str">
            <v>AMAN</v>
          </cell>
          <cell r="D78">
            <v>1.1808510638297871</v>
          </cell>
        </row>
        <row r="79">
          <cell r="B79" t="str">
            <v>T30</v>
          </cell>
          <cell r="C79" t="str">
            <v>JAINUDIN</v>
          </cell>
          <cell r="D79">
            <v>1.1797872340425533</v>
          </cell>
        </row>
        <row r="80">
          <cell r="B80" t="str">
            <v>M37</v>
          </cell>
          <cell r="C80" t="str">
            <v>SUPARDI</v>
          </cell>
          <cell r="D80">
            <v>1.1106382978723404</v>
          </cell>
        </row>
        <row r="81">
          <cell r="B81" t="str">
            <v>T34</v>
          </cell>
          <cell r="C81" t="str">
            <v>DARMAN / JUMIATI KK</v>
          </cell>
          <cell r="D81">
            <v>1.0414893617021277</v>
          </cell>
        </row>
        <row r="82">
          <cell r="B82" t="str">
            <v>S39</v>
          </cell>
          <cell r="C82" t="str">
            <v>KAHARUDIN</v>
          </cell>
          <cell r="D82">
            <v>0.98510638297872333</v>
          </cell>
        </row>
        <row r="83">
          <cell r="B83" t="str">
            <v>M73</v>
          </cell>
          <cell r="C83" t="str">
            <v>YULIANA KK</v>
          </cell>
          <cell r="D83">
            <v>0.94574468085106389</v>
          </cell>
        </row>
        <row r="84">
          <cell r="B84">
            <v>0</v>
          </cell>
          <cell r="C84" t="str">
            <v>Jali</v>
          </cell>
          <cell r="D84">
            <v>0.80957446808510636</v>
          </cell>
        </row>
        <row r="85">
          <cell r="B85" t="str">
            <v>M3</v>
          </cell>
          <cell r="C85" t="str">
            <v>DORES</v>
          </cell>
          <cell r="D85">
            <v>0.74893617021276604</v>
          </cell>
        </row>
        <row r="86">
          <cell r="B86" t="str">
            <v>S58</v>
          </cell>
          <cell r="C86" t="str">
            <v>MEGI</v>
          </cell>
          <cell r="D86">
            <v>0.55425531914893622</v>
          </cell>
        </row>
        <row r="87">
          <cell r="B87" t="str">
            <v>S42</v>
          </cell>
          <cell r="C87" t="str">
            <v>IBAH</v>
          </cell>
          <cell r="D87">
            <v>0.53191489361702127</v>
          </cell>
        </row>
        <row r="88">
          <cell r="B88" t="str">
            <v>S54</v>
          </cell>
          <cell r="C88" t="str">
            <v>Junaidi</v>
          </cell>
          <cell r="D88">
            <v>0.50212765957446814</v>
          </cell>
        </row>
        <row r="89">
          <cell r="B89" t="str">
            <v>S46</v>
          </cell>
          <cell r="C89" t="str">
            <v>YADI</v>
          </cell>
          <cell r="D89">
            <v>0.48510638297872338</v>
          </cell>
        </row>
        <row r="90">
          <cell r="B90" t="str">
            <v>S53</v>
          </cell>
          <cell r="C90" t="str">
            <v>Agan</v>
          </cell>
          <cell r="D90">
            <v>0.40638297872340423</v>
          </cell>
        </row>
        <row r="91">
          <cell r="B91" t="str">
            <v>S56</v>
          </cell>
          <cell r="C91" t="str">
            <v>LIHIN</v>
          </cell>
          <cell r="D91">
            <v>0.35212765957446812</v>
          </cell>
        </row>
        <row r="92">
          <cell r="B92" t="str">
            <v>M97</v>
          </cell>
          <cell r="C92" t="str">
            <v>GALERY</v>
          </cell>
          <cell r="D92">
            <v>0.22127659574468084</v>
          </cell>
        </row>
        <row r="93">
          <cell r="B93" t="str">
            <v>M19</v>
          </cell>
          <cell r="C93" t="str">
            <v>MUSLIYATI</v>
          </cell>
          <cell r="D93">
            <v>0.18936170212765957</v>
          </cell>
        </row>
        <row r="94">
          <cell r="B94" t="str">
            <v>S43</v>
          </cell>
          <cell r="C94" t="str">
            <v>SONI</v>
          </cell>
          <cell r="D94">
            <v>0.175531914893617</v>
          </cell>
        </row>
        <row r="95">
          <cell r="B95" t="str">
            <v>S36</v>
          </cell>
          <cell r="C95" t="str">
            <v>UJANG</v>
          </cell>
          <cell r="D95">
            <v>0.16063829787234044</v>
          </cell>
        </row>
        <row r="96">
          <cell r="B96" t="str">
            <v>S38</v>
          </cell>
          <cell r="C96" t="str">
            <v>IBAT</v>
          </cell>
          <cell r="D96">
            <v>0.10425531914893618</v>
          </cell>
        </row>
        <row r="97">
          <cell r="B97">
            <v>0</v>
          </cell>
          <cell r="C97" t="str">
            <v>Toni</v>
          </cell>
          <cell r="D97">
            <v>9.2553191489361697E-2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-01-14"/>
      <sheetName val="10-01-14"/>
      <sheetName val="21-01-14"/>
      <sheetName val="27-01-14"/>
      <sheetName val="04-02-14"/>
      <sheetName val="08-02-14"/>
      <sheetName val="18-02-14"/>
      <sheetName val="21-02-14"/>
      <sheetName val="03-03-14"/>
      <sheetName val="07-03-14"/>
      <sheetName val="17-03-14"/>
      <sheetName val="27-03-14"/>
      <sheetName val="03-04-14"/>
      <sheetName val="11-04-14"/>
      <sheetName val="22-04-14"/>
      <sheetName val="26-04-14"/>
      <sheetName val="02-05-14"/>
      <sheetName val="07-05-14"/>
      <sheetName val="15-05-14"/>
      <sheetName val="19-05-14"/>
      <sheetName val="26-05-14"/>
      <sheetName val="04-06-14"/>
      <sheetName val="06-06-14"/>
      <sheetName val="14-06-14"/>
      <sheetName val="17-06-14"/>
      <sheetName val="24-06-14"/>
      <sheetName val="04-07-14"/>
      <sheetName val="08-07-14"/>
      <sheetName val="19-07-14"/>
      <sheetName val="31-07-14"/>
      <sheetName val="06-08-14"/>
      <sheetName val="11-08-14"/>
      <sheetName val="19-08-14"/>
      <sheetName val="30-08-14"/>
      <sheetName val="04-09-14"/>
      <sheetName val="08-09-14"/>
      <sheetName val="17-09-14"/>
      <sheetName val="22-09-14"/>
      <sheetName val="30-09-14"/>
      <sheetName val="03-10-14"/>
      <sheetName val="08-10-14"/>
      <sheetName val="17-10-14"/>
      <sheetName val="24-10-14"/>
      <sheetName val="03-11-14"/>
      <sheetName val="06-11-14"/>
      <sheetName val="12-11-14"/>
      <sheetName val="22-11-14"/>
      <sheetName val="29-11-14"/>
      <sheetName val="04-12-14"/>
      <sheetName val="08-12-14"/>
      <sheetName val="09-12-14"/>
      <sheetName val="13-12-14"/>
      <sheetName val="18-12-14"/>
      <sheetName val="22-12-14"/>
      <sheetName val="22-12-14 (2)"/>
      <sheetName val="22-12-14 (3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2">
          <cell r="A2" t="str">
            <v>AKUN</v>
          </cell>
          <cell r="B2" t="str">
            <v>KETERANGAN</v>
          </cell>
        </row>
        <row r="3">
          <cell r="A3">
            <v>10</v>
          </cell>
          <cell r="B3" t="str">
            <v xml:space="preserve">BY PICKER </v>
          </cell>
        </row>
        <row r="4">
          <cell r="A4">
            <v>11</v>
          </cell>
          <cell r="B4" t="str">
            <v>BY TRANSPORT</v>
          </cell>
        </row>
        <row r="5">
          <cell r="A5">
            <v>12</v>
          </cell>
          <cell r="B5" t="str">
            <v>BY MAKAN</v>
          </cell>
        </row>
      </sheetData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TS"/>
      <sheetName val="BTB"/>
      <sheetName val="KODE SUPLIER"/>
      <sheetName val="Sheet1"/>
      <sheetName val="Sheet2"/>
      <sheetName val="Sheet3"/>
      <sheetName val="FOTS (2)"/>
    </sheetNames>
    <sheetDataSet>
      <sheetData sheetId="0"/>
      <sheetData sheetId="1"/>
      <sheetData sheetId="2">
        <row r="1">
          <cell r="HJ1" t="str">
            <v>PRICE LIST 02/04/2024</v>
          </cell>
        </row>
        <row r="2">
          <cell r="A2" t="str">
            <v>KD</v>
          </cell>
          <cell r="B2" t="str">
            <v>SUPLIER</v>
          </cell>
          <cell r="HJ2" t="str">
            <v>KD</v>
          </cell>
          <cell r="HK2" t="str">
            <v>SUPLIER</v>
          </cell>
          <cell r="HL2" t="str">
            <v>SUBSIDI</v>
          </cell>
        </row>
        <row r="3">
          <cell r="A3" t="str">
            <v>R1</v>
          </cell>
          <cell r="B3" t="str">
            <v>TASWAN</v>
          </cell>
          <cell r="HJ3" t="str">
            <v>A25</v>
          </cell>
          <cell r="HK3" t="str">
            <v>SUKAR</v>
          </cell>
          <cell r="HL3">
            <v>125000</v>
          </cell>
        </row>
        <row r="4">
          <cell r="A4" t="str">
            <v>R2</v>
          </cell>
          <cell r="B4" t="str">
            <v>KUNTARA</v>
          </cell>
          <cell r="HJ4" t="str">
            <v>A34</v>
          </cell>
          <cell r="HK4" t="str">
            <v>SUWANDA</v>
          </cell>
          <cell r="HL4">
            <v>120000</v>
          </cell>
        </row>
        <row r="5">
          <cell r="A5" t="str">
            <v>R3</v>
          </cell>
          <cell r="B5" t="str">
            <v>SUWANDI</v>
          </cell>
          <cell r="HJ5" t="str">
            <v>A38</v>
          </cell>
          <cell r="HK5" t="str">
            <v>KUNTARA</v>
          </cell>
          <cell r="HL5">
            <v>120000</v>
          </cell>
        </row>
        <row r="6">
          <cell r="A6" t="str">
            <v>R4</v>
          </cell>
          <cell r="B6" t="str">
            <v>SUWANDA</v>
          </cell>
          <cell r="HJ6" t="str">
            <v>A36</v>
          </cell>
          <cell r="HK6" t="str">
            <v>EEN OCTAVIA</v>
          </cell>
          <cell r="HL6">
            <v>120000</v>
          </cell>
        </row>
        <row r="7">
          <cell r="A7" t="str">
            <v>R5</v>
          </cell>
          <cell r="B7" t="str">
            <v>CASUDIN</v>
          </cell>
          <cell r="HJ7" t="str">
            <v>A44</v>
          </cell>
          <cell r="HK7" t="str">
            <v>ZIDAN</v>
          </cell>
          <cell r="HL7">
            <v>120000</v>
          </cell>
        </row>
        <row r="8">
          <cell r="A8" t="str">
            <v>R6</v>
          </cell>
          <cell r="B8" t="str">
            <v>EEN</v>
          </cell>
          <cell r="HJ8" t="str">
            <v>A46</v>
          </cell>
          <cell r="HK8" t="str">
            <v>IROH</v>
          </cell>
          <cell r="HL8">
            <v>120000</v>
          </cell>
        </row>
        <row r="9">
          <cell r="A9" t="str">
            <v>R7</v>
          </cell>
          <cell r="B9" t="str">
            <v>YUSNIAH</v>
          </cell>
          <cell r="HJ9" t="str">
            <v>A55</v>
          </cell>
          <cell r="HK9" t="str">
            <v>DARJA</v>
          </cell>
          <cell r="HL9">
            <v>120000</v>
          </cell>
        </row>
        <row r="10">
          <cell r="A10" t="str">
            <v>R8</v>
          </cell>
          <cell r="B10" t="str">
            <v>SUBHI YAHYAH</v>
          </cell>
          <cell r="HJ10" t="str">
            <v>A60</v>
          </cell>
          <cell r="HK10" t="str">
            <v>SUBHAN</v>
          </cell>
          <cell r="HL10">
            <v>120000</v>
          </cell>
        </row>
        <row r="11">
          <cell r="A11" t="str">
            <v>R9</v>
          </cell>
          <cell r="B11" t="str">
            <v>NURDIN MAULANA</v>
          </cell>
          <cell r="HJ11" t="str">
            <v>G15</v>
          </cell>
          <cell r="HK11" t="str">
            <v>MUDHASIN</v>
          </cell>
          <cell r="HL11">
            <v>115000</v>
          </cell>
        </row>
        <row r="12">
          <cell r="A12" t="str">
            <v>U1</v>
          </cell>
          <cell r="B12" t="str">
            <v>DUDI</v>
          </cell>
          <cell r="HJ12" t="str">
            <v>G20</v>
          </cell>
          <cell r="HK12" t="str">
            <v>KARMIDI</v>
          </cell>
          <cell r="HL12">
            <v>115000</v>
          </cell>
        </row>
        <row r="13">
          <cell r="A13" t="str">
            <v>U2</v>
          </cell>
          <cell r="B13" t="str">
            <v>WILIS</v>
          </cell>
          <cell r="HJ13" t="str">
            <v>G27</v>
          </cell>
          <cell r="HK13" t="str">
            <v>MP PUTRA</v>
          </cell>
          <cell r="HL13">
            <v>115000</v>
          </cell>
        </row>
        <row r="14">
          <cell r="A14" t="str">
            <v>U3</v>
          </cell>
          <cell r="B14" t="str">
            <v>ROCHMAT</v>
          </cell>
          <cell r="HJ14" t="str">
            <v>G51</v>
          </cell>
          <cell r="HK14" t="str">
            <v>ANDIK</v>
          </cell>
          <cell r="HL14">
            <v>115000</v>
          </cell>
        </row>
        <row r="15">
          <cell r="A15" t="str">
            <v>U4</v>
          </cell>
          <cell r="B15" t="str">
            <v>HERLIN</v>
          </cell>
          <cell r="HJ15" t="str">
            <v>G56</v>
          </cell>
          <cell r="HK15" t="str">
            <v>SODIKIN NUR KOLIK</v>
          </cell>
          <cell r="HL15">
            <v>115000</v>
          </cell>
        </row>
        <row r="16">
          <cell r="A16" t="str">
            <v>U5</v>
          </cell>
          <cell r="B16" t="str">
            <v>KASMIRA</v>
          </cell>
          <cell r="HJ16" t="str">
            <v>G57</v>
          </cell>
          <cell r="HK16" t="str">
            <v>YULI</v>
          </cell>
          <cell r="HL16">
            <v>115000</v>
          </cell>
        </row>
        <row r="17">
          <cell r="A17" t="str">
            <v>U6</v>
          </cell>
          <cell r="B17" t="str">
            <v>YUSNITA</v>
          </cell>
          <cell r="HJ17" t="str">
            <v>G11</v>
          </cell>
          <cell r="HK17" t="str">
            <v>MUHTADI</v>
          </cell>
          <cell r="HL17">
            <v>115000</v>
          </cell>
        </row>
        <row r="18">
          <cell r="A18" t="str">
            <v>U7</v>
          </cell>
          <cell r="B18" t="str">
            <v>CAWID</v>
          </cell>
          <cell r="HJ18" t="str">
            <v>G12</v>
          </cell>
          <cell r="HK18" t="str">
            <v>ENDANG</v>
          </cell>
          <cell r="HL18">
            <v>115000</v>
          </cell>
        </row>
        <row r="19">
          <cell r="A19" t="str">
            <v>U8</v>
          </cell>
          <cell r="B19" t="str">
            <v>DICKY</v>
          </cell>
          <cell r="HJ19" t="str">
            <v>G21</v>
          </cell>
          <cell r="HK19" t="str">
            <v>SISWANTO</v>
          </cell>
          <cell r="HL19">
            <v>115000</v>
          </cell>
        </row>
        <row r="20">
          <cell r="A20" t="str">
            <v>U9</v>
          </cell>
          <cell r="B20" t="str">
            <v>ANDI</v>
          </cell>
          <cell r="HJ20" t="str">
            <v>G58</v>
          </cell>
          <cell r="HK20" t="str">
            <v>TOHA</v>
          </cell>
          <cell r="HL20">
            <v>115000</v>
          </cell>
        </row>
        <row r="21">
          <cell r="A21" t="str">
            <v>U10</v>
          </cell>
          <cell r="B21" t="str">
            <v>DORI</v>
          </cell>
          <cell r="HJ21" t="str">
            <v>G60</v>
          </cell>
          <cell r="HK21" t="str">
            <v>AISYAH</v>
          </cell>
          <cell r="HL21">
            <v>115000</v>
          </cell>
        </row>
        <row r="22">
          <cell r="A22" t="str">
            <v>U11</v>
          </cell>
          <cell r="B22" t="str">
            <v>ISKAK</v>
          </cell>
          <cell r="HJ22" t="str">
            <v>G62</v>
          </cell>
          <cell r="HK22" t="str">
            <v>AKDI</v>
          </cell>
          <cell r="HL22">
            <v>115000</v>
          </cell>
        </row>
        <row r="23">
          <cell r="A23" t="str">
            <v>U12</v>
          </cell>
          <cell r="B23" t="str">
            <v>ILASTUTI</v>
          </cell>
          <cell r="HJ23" t="str">
            <v>G2</v>
          </cell>
          <cell r="HK23" t="str">
            <v>NARDI</v>
          </cell>
          <cell r="HL23">
            <v>115000</v>
          </cell>
        </row>
        <row r="24">
          <cell r="A24" t="str">
            <v>U13</v>
          </cell>
          <cell r="B24" t="str">
            <v>NIWAN</v>
          </cell>
          <cell r="HJ24" t="str">
            <v>G30</v>
          </cell>
          <cell r="HK24" t="str">
            <v>ROFIK</v>
          </cell>
          <cell r="HL24">
            <v>115000</v>
          </cell>
        </row>
        <row r="25">
          <cell r="A25" t="str">
            <v>U14</v>
          </cell>
          <cell r="B25" t="str">
            <v>ROKAYAH</v>
          </cell>
          <cell r="HJ25" t="str">
            <v>G59</v>
          </cell>
          <cell r="HK25" t="str">
            <v>WIBAWA</v>
          </cell>
          <cell r="HL25">
            <v>115000</v>
          </cell>
        </row>
        <row r="26">
          <cell r="A26" t="str">
            <v>U15</v>
          </cell>
          <cell r="B26" t="str">
            <v>NAFISAH</v>
          </cell>
          <cell r="HJ26" t="str">
            <v>G57</v>
          </cell>
          <cell r="HK26" t="str">
            <v>NUR SISKA</v>
          </cell>
          <cell r="HL26">
            <v>115000</v>
          </cell>
        </row>
        <row r="27">
          <cell r="A27" t="str">
            <v>U16</v>
          </cell>
          <cell r="B27" t="str">
            <v>SADAT</v>
          </cell>
          <cell r="HJ27" t="str">
            <v>G65</v>
          </cell>
          <cell r="HK27" t="str">
            <v>JAENAL ARIFIN</v>
          </cell>
          <cell r="HL27">
            <v>115000</v>
          </cell>
        </row>
        <row r="28">
          <cell r="A28" t="str">
            <v>U17</v>
          </cell>
          <cell r="B28" t="str">
            <v>DEDE</v>
          </cell>
          <cell r="HJ28" t="str">
            <v>G64</v>
          </cell>
          <cell r="HK28" t="str">
            <v>DIDIK</v>
          </cell>
          <cell r="HL28">
            <v>115000</v>
          </cell>
        </row>
        <row r="29">
          <cell r="A29" t="str">
            <v>U18</v>
          </cell>
          <cell r="B29" t="str">
            <v>ARI WIRYADI</v>
          </cell>
          <cell r="HJ29" t="str">
            <v>G67</v>
          </cell>
          <cell r="HK29" t="str">
            <v>TAMSIR</v>
          </cell>
          <cell r="HL29">
            <v>115000</v>
          </cell>
        </row>
        <row r="30">
          <cell r="A30" t="str">
            <v>U19</v>
          </cell>
          <cell r="B30" t="str">
            <v>TURSINAH</v>
          </cell>
          <cell r="HJ30" t="str">
            <v>G73</v>
          </cell>
          <cell r="HK30" t="str">
            <v>SODIKIN</v>
          </cell>
          <cell r="HL30">
            <v>115000</v>
          </cell>
        </row>
        <row r="31">
          <cell r="A31" t="str">
            <v>U20</v>
          </cell>
          <cell r="B31" t="str">
            <v>WARSONO</v>
          </cell>
          <cell r="HJ31" t="str">
            <v>G74</v>
          </cell>
          <cell r="HK31" t="str">
            <v>SUGIATI</v>
          </cell>
          <cell r="HL31">
            <v>115000</v>
          </cell>
        </row>
        <row r="32">
          <cell r="A32" t="str">
            <v>U21</v>
          </cell>
          <cell r="B32" t="str">
            <v>MARIAH</v>
          </cell>
          <cell r="HJ32" t="str">
            <v>G72</v>
          </cell>
          <cell r="HK32" t="str">
            <v>PRAMITA</v>
          </cell>
          <cell r="HL32">
            <v>115000</v>
          </cell>
        </row>
        <row r="33">
          <cell r="A33" t="str">
            <v>U22</v>
          </cell>
          <cell r="B33" t="str">
            <v>SARIPIN</v>
          </cell>
          <cell r="HJ33" t="str">
            <v>G61</v>
          </cell>
          <cell r="HK33" t="str">
            <v>ROHANDA</v>
          </cell>
          <cell r="HL33">
            <v>115000</v>
          </cell>
        </row>
        <row r="34">
          <cell r="A34" t="str">
            <v>U23</v>
          </cell>
          <cell r="B34" t="str">
            <v>WARTONO</v>
          </cell>
          <cell r="HJ34" t="str">
            <v>G81</v>
          </cell>
          <cell r="HK34" t="str">
            <v>YOSI</v>
          </cell>
          <cell r="HL34">
            <v>115000</v>
          </cell>
        </row>
        <row r="35">
          <cell r="A35" t="str">
            <v>U24</v>
          </cell>
          <cell r="B35" t="str">
            <v>AKHMAD</v>
          </cell>
          <cell r="HJ35" t="str">
            <v>G70</v>
          </cell>
          <cell r="HK35" t="str">
            <v>ROSIDI</v>
          </cell>
          <cell r="HL35">
            <v>115000</v>
          </cell>
        </row>
        <row r="36">
          <cell r="A36" t="str">
            <v>U25</v>
          </cell>
          <cell r="B36" t="str">
            <v>HARTONO</v>
          </cell>
          <cell r="HJ36" t="str">
            <v>G61</v>
          </cell>
          <cell r="HK36" t="str">
            <v>ROHANDA</v>
          </cell>
          <cell r="HL36">
            <v>115000</v>
          </cell>
        </row>
        <row r="37">
          <cell r="A37" t="str">
            <v>U26</v>
          </cell>
          <cell r="B37" t="str">
            <v>ADE ROHADI</v>
          </cell>
          <cell r="HJ37" t="str">
            <v>G77</v>
          </cell>
          <cell r="HK37" t="str">
            <v>TITIK</v>
          </cell>
          <cell r="HL37">
            <v>115000</v>
          </cell>
        </row>
        <row r="38">
          <cell r="A38" t="str">
            <v>U28</v>
          </cell>
          <cell r="B38" t="str">
            <v>PARLIN</v>
          </cell>
          <cell r="HJ38" t="str">
            <v>G78</v>
          </cell>
          <cell r="HK38" t="str">
            <v>SETIAWAN</v>
          </cell>
          <cell r="HL38">
            <v>115000</v>
          </cell>
        </row>
        <row r="39">
          <cell r="A39" t="str">
            <v>U29</v>
          </cell>
          <cell r="B39" t="str">
            <v>TARJUNA</v>
          </cell>
          <cell r="HJ39" t="str">
            <v>G79</v>
          </cell>
          <cell r="HK39" t="str">
            <v>INDAH</v>
          </cell>
          <cell r="HL39">
            <v>115000</v>
          </cell>
        </row>
        <row r="40">
          <cell r="A40" t="str">
            <v>U30</v>
          </cell>
          <cell r="B40" t="str">
            <v>KAISAH</v>
          </cell>
          <cell r="HJ40" t="str">
            <v>G76</v>
          </cell>
          <cell r="HK40" t="str">
            <v>KRISTIAN</v>
          </cell>
          <cell r="HL40">
            <v>115000</v>
          </cell>
        </row>
        <row r="41">
          <cell r="A41" t="str">
            <v>U31</v>
          </cell>
          <cell r="B41" t="str">
            <v>WASTERI</v>
          </cell>
          <cell r="HJ41" t="str">
            <v>G71</v>
          </cell>
          <cell r="HK41" t="str">
            <v>PRIYANTI</v>
          </cell>
          <cell r="HL41">
            <v>115000</v>
          </cell>
        </row>
        <row r="42">
          <cell r="A42" t="str">
            <v>U32</v>
          </cell>
          <cell r="B42" t="str">
            <v>SADIRA</v>
          </cell>
          <cell r="HJ42" t="str">
            <v>G68</v>
          </cell>
          <cell r="HK42" t="str">
            <v>ADI</v>
          </cell>
          <cell r="HL42">
            <v>115000</v>
          </cell>
        </row>
        <row r="43">
          <cell r="A43" t="str">
            <v>U33</v>
          </cell>
          <cell r="B43" t="str">
            <v>WARMO</v>
          </cell>
          <cell r="HJ43" t="str">
            <v>G69</v>
          </cell>
          <cell r="HK43" t="str">
            <v>SULISTIO</v>
          </cell>
          <cell r="HL43">
            <v>115000</v>
          </cell>
        </row>
        <row r="44">
          <cell r="A44" t="str">
            <v>U34</v>
          </cell>
          <cell r="B44" t="str">
            <v>MARYATI</v>
          </cell>
          <cell r="HJ44" t="str">
            <v>G80</v>
          </cell>
          <cell r="HK44" t="str">
            <v>SUPYANTI</v>
          </cell>
          <cell r="HL44">
            <v>115000</v>
          </cell>
        </row>
        <row r="45">
          <cell r="A45" t="str">
            <v>U35</v>
          </cell>
          <cell r="B45" t="str">
            <v>RASBIN</v>
          </cell>
          <cell r="HJ45" t="str">
            <v>G83</v>
          </cell>
          <cell r="HK45" t="str">
            <v>HERI</v>
          </cell>
          <cell r="HL45">
            <v>115000</v>
          </cell>
        </row>
        <row r="46">
          <cell r="A46" t="str">
            <v>U36</v>
          </cell>
          <cell r="B46" t="str">
            <v>WAHYU</v>
          </cell>
          <cell r="HJ46" t="str">
            <v>G84</v>
          </cell>
          <cell r="HK46" t="str">
            <v>ABDUL</v>
          </cell>
          <cell r="HL46">
            <v>115000</v>
          </cell>
        </row>
        <row r="47">
          <cell r="A47" t="str">
            <v>U37</v>
          </cell>
          <cell r="B47" t="str">
            <v>JOJO</v>
          </cell>
          <cell r="HJ47" t="str">
            <v>G31</v>
          </cell>
          <cell r="HK47" t="str">
            <v>ADIMAS</v>
          </cell>
          <cell r="HL47">
            <v>115000</v>
          </cell>
        </row>
        <row r="48">
          <cell r="A48" t="str">
            <v>U38</v>
          </cell>
          <cell r="B48" t="str">
            <v>ADI</v>
          </cell>
          <cell r="HJ48" t="str">
            <v>G68</v>
          </cell>
          <cell r="HK48" t="str">
            <v>ANDI</v>
          </cell>
          <cell r="HL48">
            <v>115000</v>
          </cell>
        </row>
        <row r="49">
          <cell r="A49" t="str">
            <v>U39</v>
          </cell>
          <cell r="B49" t="str">
            <v>WAMAT</v>
          </cell>
          <cell r="HJ49" t="str">
            <v>G85</v>
          </cell>
          <cell r="HK49" t="str">
            <v>HESTI</v>
          </cell>
          <cell r="HL49">
            <v>115000</v>
          </cell>
        </row>
        <row r="50">
          <cell r="A50" t="str">
            <v>U40</v>
          </cell>
          <cell r="B50" t="str">
            <v>WIRTO</v>
          </cell>
          <cell r="HJ50" t="str">
            <v>G54</v>
          </cell>
          <cell r="HK50" t="str">
            <v>LISON</v>
          </cell>
          <cell r="HL50">
            <v>115000</v>
          </cell>
        </row>
        <row r="51">
          <cell r="A51" t="str">
            <v>U41</v>
          </cell>
          <cell r="B51" t="str">
            <v>KURSAN</v>
          </cell>
          <cell r="HJ51" t="str">
            <v>A1</v>
          </cell>
          <cell r="HK51" t="str">
            <v>ALI NURDIN</v>
          </cell>
          <cell r="HL51">
            <v>122000</v>
          </cell>
        </row>
        <row r="52">
          <cell r="A52" t="str">
            <v>U42</v>
          </cell>
          <cell r="B52" t="str">
            <v>KANISA</v>
          </cell>
          <cell r="HJ52" t="str">
            <v>A4</v>
          </cell>
          <cell r="HK52" t="str">
            <v>MISAR</v>
          </cell>
          <cell r="HL52">
            <v>122000</v>
          </cell>
        </row>
        <row r="53">
          <cell r="A53" t="str">
            <v>U43</v>
          </cell>
          <cell r="B53" t="str">
            <v>SUJANA</v>
          </cell>
          <cell r="HJ53" t="str">
            <v>A5</v>
          </cell>
          <cell r="HK53" t="str">
            <v>BENI</v>
          </cell>
          <cell r="HL53">
            <v>130000</v>
          </cell>
        </row>
        <row r="54">
          <cell r="A54" t="str">
            <v>U44</v>
          </cell>
          <cell r="B54" t="str">
            <v>WARSONO</v>
          </cell>
          <cell r="HJ54" t="str">
            <v>A6</v>
          </cell>
          <cell r="HK54" t="str">
            <v>JUNAEDI</v>
          </cell>
          <cell r="HL54">
            <v>122000</v>
          </cell>
        </row>
        <row r="55">
          <cell r="A55" t="str">
            <v>U45</v>
          </cell>
          <cell r="B55" t="str">
            <v>NURKOLIS</v>
          </cell>
          <cell r="HJ55" t="str">
            <v>A8</v>
          </cell>
          <cell r="HK55" t="str">
            <v>NAEM</v>
          </cell>
          <cell r="HL55">
            <v>122000</v>
          </cell>
        </row>
        <row r="56">
          <cell r="A56" t="str">
            <v>U46</v>
          </cell>
          <cell r="B56" t="str">
            <v>BUDI</v>
          </cell>
          <cell r="HJ56" t="str">
            <v>A10</v>
          </cell>
          <cell r="HK56" t="str">
            <v>MARKANI</v>
          </cell>
          <cell r="HL56">
            <v>122000</v>
          </cell>
        </row>
        <row r="57">
          <cell r="A57" t="str">
            <v>U47</v>
          </cell>
          <cell r="B57" t="str">
            <v>SUKMAWATI</v>
          </cell>
          <cell r="HJ57" t="str">
            <v>A12</v>
          </cell>
          <cell r="HK57" t="str">
            <v>MP MUARA BENDERA</v>
          </cell>
          <cell r="HL57">
            <v>122000</v>
          </cell>
        </row>
        <row r="58">
          <cell r="A58" t="str">
            <v>U48</v>
          </cell>
          <cell r="B58" t="str">
            <v>PERSIS</v>
          </cell>
          <cell r="HJ58" t="str">
            <v>A19</v>
          </cell>
          <cell r="HK58" t="str">
            <v>ADANG</v>
          </cell>
          <cell r="HL58">
            <v>122000</v>
          </cell>
        </row>
        <row r="59">
          <cell r="A59" t="str">
            <v>U49</v>
          </cell>
          <cell r="B59" t="str">
            <v>KARSIWAN</v>
          </cell>
          <cell r="HJ59" t="str">
            <v>A20</v>
          </cell>
          <cell r="HK59" t="str">
            <v>KASAN</v>
          </cell>
          <cell r="HL59">
            <v>122000</v>
          </cell>
        </row>
        <row r="60">
          <cell r="A60" t="str">
            <v>U50</v>
          </cell>
          <cell r="B60" t="str">
            <v>MASTUR</v>
          </cell>
          <cell r="HJ60" t="str">
            <v>A22</v>
          </cell>
          <cell r="HK60" t="str">
            <v>SLAMET</v>
          </cell>
          <cell r="HL60">
            <v>122000</v>
          </cell>
        </row>
        <row r="61">
          <cell r="A61" t="str">
            <v>U51</v>
          </cell>
          <cell r="B61" t="str">
            <v>HERU</v>
          </cell>
          <cell r="HJ61" t="str">
            <v>A24</v>
          </cell>
          <cell r="HK61" t="str">
            <v>RONI</v>
          </cell>
          <cell r="HL61">
            <v>122000</v>
          </cell>
        </row>
        <row r="62">
          <cell r="A62" t="str">
            <v>U52</v>
          </cell>
          <cell r="B62" t="str">
            <v>YADI</v>
          </cell>
          <cell r="HJ62" t="str">
            <v>A27</v>
          </cell>
          <cell r="HK62" t="str">
            <v xml:space="preserve">GATOT </v>
          </cell>
          <cell r="HL62">
            <v>122000</v>
          </cell>
        </row>
        <row r="63">
          <cell r="A63" t="str">
            <v>U53</v>
          </cell>
          <cell r="B63" t="str">
            <v>SUSILAWATI</v>
          </cell>
          <cell r="HJ63" t="str">
            <v>A29</v>
          </cell>
          <cell r="HK63" t="str">
            <v>KARSIM</v>
          </cell>
          <cell r="HL63">
            <v>122000</v>
          </cell>
        </row>
        <row r="64">
          <cell r="A64" t="str">
            <v>U54</v>
          </cell>
          <cell r="B64" t="str">
            <v>TASINI</v>
          </cell>
          <cell r="HJ64" t="str">
            <v>A30</v>
          </cell>
          <cell r="HK64" t="str">
            <v>MAHFUD</v>
          </cell>
          <cell r="HL64">
            <v>122000</v>
          </cell>
        </row>
        <row r="65">
          <cell r="A65" t="str">
            <v>U55</v>
          </cell>
          <cell r="B65" t="str">
            <v>TUTI</v>
          </cell>
          <cell r="HJ65" t="str">
            <v>A31</v>
          </cell>
          <cell r="HK65" t="str">
            <v>SOBARI</v>
          </cell>
          <cell r="HL65">
            <v>122000</v>
          </cell>
        </row>
        <row r="66">
          <cell r="A66" t="str">
            <v>U56</v>
          </cell>
          <cell r="B66" t="str">
            <v>YANTO</v>
          </cell>
          <cell r="HJ66" t="str">
            <v>A32</v>
          </cell>
          <cell r="HK66" t="str">
            <v>JAKARIA</v>
          </cell>
          <cell r="HL66">
            <v>122000</v>
          </cell>
        </row>
        <row r="67">
          <cell r="A67" t="str">
            <v>U57</v>
          </cell>
          <cell r="B67" t="str">
            <v>HERU</v>
          </cell>
          <cell r="HJ67" t="str">
            <v>A33</v>
          </cell>
          <cell r="HK67" t="str">
            <v>TRISNO</v>
          </cell>
          <cell r="HL67">
            <v>122000</v>
          </cell>
        </row>
        <row r="68">
          <cell r="A68" t="str">
            <v>U58</v>
          </cell>
          <cell r="B68" t="str">
            <v>MURODIF</v>
          </cell>
          <cell r="HJ68" t="str">
            <v>A35</v>
          </cell>
          <cell r="HK68" t="str">
            <v>FADOLI</v>
          </cell>
          <cell r="HL68">
            <v>122000</v>
          </cell>
        </row>
        <row r="69">
          <cell r="A69" t="str">
            <v>U59</v>
          </cell>
          <cell r="B69" t="str">
            <v>DIANA</v>
          </cell>
          <cell r="HJ69" t="str">
            <v>A39</v>
          </cell>
          <cell r="HK69" t="str">
            <v>KOSIM</v>
          </cell>
          <cell r="HL69">
            <v>122000</v>
          </cell>
        </row>
        <row r="70">
          <cell r="A70" t="str">
            <v>U60</v>
          </cell>
          <cell r="B70" t="str">
            <v>AHMAD / AQILA</v>
          </cell>
          <cell r="HJ70" t="str">
            <v>A40</v>
          </cell>
          <cell r="HK70" t="str">
            <v>SUTARNO</v>
          </cell>
          <cell r="HL70">
            <v>122000</v>
          </cell>
        </row>
        <row r="71">
          <cell r="A71" t="str">
            <v>U61</v>
          </cell>
          <cell r="B71" t="str">
            <v>CASMO</v>
          </cell>
          <cell r="HJ71" t="str">
            <v>A42</v>
          </cell>
          <cell r="HK71" t="str">
            <v>JAELANI</v>
          </cell>
          <cell r="HL71">
            <v>122000</v>
          </cell>
        </row>
        <row r="72">
          <cell r="A72" t="str">
            <v>U62</v>
          </cell>
          <cell r="B72" t="str">
            <v>SUMARNI</v>
          </cell>
          <cell r="HJ72" t="str">
            <v>A43</v>
          </cell>
          <cell r="HK72" t="str">
            <v>SYAEFUDIN</v>
          </cell>
          <cell r="HL72">
            <v>122000</v>
          </cell>
        </row>
        <row r="73">
          <cell r="A73" t="str">
            <v>U63</v>
          </cell>
          <cell r="B73" t="str">
            <v>ARFA</v>
          </cell>
          <cell r="HJ73" t="str">
            <v>A45</v>
          </cell>
          <cell r="HK73" t="str">
            <v>MAHMUDI</v>
          </cell>
          <cell r="HL73">
            <v>122000</v>
          </cell>
        </row>
        <row r="74">
          <cell r="A74" t="str">
            <v>U64</v>
          </cell>
          <cell r="B74" t="str">
            <v>NUR MESYI</v>
          </cell>
          <cell r="HJ74" t="str">
            <v>A48</v>
          </cell>
          <cell r="HK74" t="str">
            <v>MAULANA</v>
          </cell>
          <cell r="HL74">
            <v>122000</v>
          </cell>
        </row>
        <row r="75">
          <cell r="A75" t="str">
            <v>U65</v>
          </cell>
          <cell r="B75" t="str">
            <v>VERA</v>
          </cell>
          <cell r="HJ75" t="str">
            <v>A69</v>
          </cell>
          <cell r="HK75" t="str">
            <v>NISA JAYA</v>
          </cell>
          <cell r="HL75">
            <v>122000</v>
          </cell>
        </row>
        <row r="76">
          <cell r="A76" t="str">
            <v>U66</v>
          </cell>
          <cell r="B76" t="str">
            <v>SOBANA</v>
          </cell>
          <cell r="HJ76" t="str">
            <v>A47</v>
          </cell>
          <cell r="HK76" t="str">
            <v>HERMANTO</v>
          </cell>
          <cell r="HL76">
            <v>122000</v>
          </cell>
        </row>
        <row r="77">
          <cell r="A77" t="str">
            <v>U67</v>
          </cell>
          <cell r="B77" t="str">
            <v>OVICK</v>
          </cell>
          <cell r="HJ77" t="str">
            <v>A49</v>
          </cell>
          <cell r="HK77" t="str">
            <v>DEWI FATIMAH</v>
          </cell>
          <cell r="HL77">
            <v>122000</v>
          </cell>
        </row>
        <row r="78">
          <cell r="A78" t="str">
            <v>U68</v>
          </cell>
          <cell r="B78" t="str">
            <v>SURINI</v>
          </cell>
          <cell r="HJ78" t="str">
            <v>A50</v>
          </cell>
          <cell r="HK78" t="str">
            <v>BUANG</v>
          </cell>
          <cell r="HL78">
            <v>122000</v>
          </cell>
        </row>
        <row r="79">
          <cell r="A79" t="str">
            <v>U69</v>
          </cell>
          <cell r="B79" t="str">
            <v>MUALIM</v>
          </cell>
          <cell r="HJ79" t="str">
            <v>A51</v>
          </cell>
          <cell r="HK79" t="str">
            <v>NURDIN</v>
          </cell>
          <cell r="HL79">
            <v>122000</v>
          </cell>
        </row>
        <row r="80">
          <cell r="A80" t="str">
            <v>U70</v>
          </cell>
          <cell r="B80" t="str">
            <v>HERMANTO</v>
          </cell>
          <cell r="HJ80" t="str">
            <v>A52</v>
          </cell>
          <cell r="HK80" t="str">
            <v>SUHARI</v>
          </cell>
          <cell r="HL80">
            <v>122000</v>
          </cell>
        </row>
        <row r="81">
          <cell r="A81" t="str">
            <v>U71</v>
          </cell>
          <cell r="B81" t="str">
            <v>ERNAWATI</v>
          </cell>
          <cell r="HJ81" t="str">
            <v>A53</v>
          </cell>
          <cell r="HK81" t="str">
            <v>WAWAN</v>
          </cell>
          <cell r="HL81">
            <v>122000</v>
          </cell>
        </row>
        <row r="82">
          <cell r="A82" t="str">
            <v>U72</v>
          </cell>
          <cell r="B82" t="str">
            <v>WIRSO</v>
          </cell>
          <cell r="HJ82" t="str">
            <v>A54</v>
          </cell>
          <cell r="HK82" t="str">
            <v>NESIN</v>
          </cell>
          <cell r="HL82">
            <v>122000</v>
          </cell>
        </row>
        <row r="83">
          <cell r="A83" t="str">
            <v>U73</v>
          </cell>
          <cell r="B83" t="str">
            <v>SUNENGSIH</v>
          </cell>
          <cell r="HJ83" t="str">
            <v>A101</v>
          </cell>
          <cell r="HK83" t="str">
            <v>SINI</v>
          </cell>
          <cell r="HL83">
            <v>122000</v>
          </cell>
        </row>
        <row r="84">
          <cell r="A84" t="str">
            <v>U74</v>
          </cell>
          <cell r="B84" t="str">
            <v>MUH. NURUROHMAN</v>
          </cell>
          <cell r="HJ84" t="str">
            <v>A102</v>
          </cell>
          <cell r="HK84" t="str">
            <v>MUSLIH</v>
          </cell>
          <cell r="HL84">
            <v>122000</v>
          </cell>
        </row>
        <row r="85">
          <cell r="A85" t="str">
            <v>U75</v>
          </cell>
          <cell r="B85" t="str">
            <v>SUHARTO</v>
          </cell>
          <cell r="HJ85" t="str">
            <v>A59</v>
          </cell>
          <cell r="HK85" t="str">
            <v>SABRI</v>
          </cell>
          <cell r="HL85">
            <v>122000</v>
          </cell>
        </row>
        <row r="86">
          <cell r="A86" t="str">
            <v>U76</v>
          </cell>
          <cell r="B86" t="str">
            <v>GOFAR</v>
          </cell>
          <cell r="HJ86" t="str">
            <v>A61</v>
          </cell>
          <cell r="HK86" t="str">
            <v>MIMI</v>
          </cell>
          <cell r="HL86">
            <v>122000</v>
          </cell>
        </row>
        <row r="87">
          <cell r="A87" t="str">
            <v>U78</v>
          </cell>
          <cell r="B87" t="str">
            <v>TABRONI</v>
          </cell>
          <cell r="HJ87" t="str">
            <v>A62</v>
          </cell>
          <cell r="HK87" t="str">
            <v>DEDI</v>
          </cell>
          <cell r="HL87">
            <v>122000</v>
          </cell>
        </row>
        <row r="88">
          <cell r="A88" t="str">
            <v>U79</v>
          </cell>
          <cell r="B88" t="str">
            <v>RUDI</v>
          </cell>
          <cell r="HJ88" t="str">
            <v>A23</v>
          </cell>
          <cell r="HK88" t="str">
            <v>MIRPAKO</v>
          </cell>
          <cell r="HL88">
            <v>122000</v>
          </cell>
        </row>
        <row r="89">
          <cell r="A89" t="str">
            <v>U80</v>
          </cell>
          <cell r="B89" t="str">
            <v>CASINA</v>
          </cell>
          <cell r="HJ89" t="str">
            <v>A62</v>
          </cell>
          <cell r="HK89" t="str">
            <v>DEDI</v>
          </cell>
          <cell r="HL89">
            <v>122000</v>
          </cell>
        </row>
        <row r="90">
          <cell r="A90" t="str">
            <v>V1</v>
          </cell>
          <cell r="B90" t="str">
            <v xml:space="preserve">LINA </v>
          </cell>
          <cell r="HJ90" t="str">
            <v>A63</v>
          </cell>
          <cell r="HK90" t="str">
            <v>SATIBI</v>
          </cell>
          <cell r="HL90">
            <v>122000</v>
          </cell>
        </row>
        <row r="91">
          <cell r="A91" t="str">
            <v>V2</v>
          </cell>
          <cell r="B91" t="str">
            <v>ALI NURDIN</v>
          </cell>
          <cell r="HJ91" t="str">
            <v>A66</v>
          </cell>
          <cell r="HK91" t="str">
            <v>SUMINTA</v>
          </cell>
          <cell r="HL91">
            <v>122000</v>
          </cell>
        </row>
        <row r="92">
          <cell r="A92" t="str">
            <v>V3</v>
          </cell>
          <cell r="B92" t="str">
            <v>SYAEFUDIN</v>
          </cell>
          <cell r="HJ92" t="str">
            <v>A70</v>
          </cell>
          <cell r="HK92" t="str">
            <v>DEVIJAYA</v>
          </cell>
          <cell r="HL92">
            <v>122000</v>
          </cell>
        </row>
        <row r="93">
          <cell r="A93" t="str">
            <v>V4</v>
          </cell>
          <cell r="B93" t="str">
            <v>ANDI ASNATANG</v>
          </cell>
          <cell r="HJ93" t="str">
            <v>A71</v>
          </cell>
          <cell r="HK93" t="str">
            <v>ALIYAH</v>
          </cell>
          <cell r="HL93">
            <v>122000</v>
          </cell>
        </row>
        <row r="94">
          <cell r="A94" t="str">
            <v>V5</v>
          </cell>
          <cell r="B94" t="str">
            <v>HAPID</v>
          </cell>
          <cell r="HJ94" t="str">
            <v>A72</v>
          </cell>
          <cell r="HK94" t="str">
            <v>SAEFUL BAHRI</v>
          </cell>
          <cell r="HL94">
            <v>122000</v>
          </cell>
        </row>
        <row r="95">
          <cell r="A95" t="str">
            <v>V6</v>
          </cell>
          <cell r="B95" t="str">
            <v>FITRIYAH</v>
          </cell>
          <cell r="HJ95" t="str">
            <v>A73</v>
          </cell>
          <cell r="HK95" t="str">
            <v>IRWAN</v>
          </cell>
          <cell r="HL95">
            <v>122000</v>
          </cell>
        </row>
        <row r="96">
          <cell r="A96" t="str">
            <v>V7</v>
          </cell>
          <cell r="B96" t="str">
            <v>JUJU</v>
          </cell>
          <cell r="HJ96" t="str">
            <v>A74</v>
          </cell>
          <cell r="HK96" t="str">
            <v>DEDI</v>
          </cell>
          <cell r="HL96">
            <v>122000</v>
          </cell>
        </row>
        <row r="97">
          <cell r="A97" t="str">
            <v>V8</v>
          </cell>
          <cell r="B97" t="str">
            <v>LILI</v>
          </cell>
          <cell r="HJ97" t="str">
            <v>A77</v>
          </cell>
          <cell r="HK97" t="str">
            <v>DULLAH</v>
          </cell>
          <cell r="HL97">
            <v>122000</v>
          </cell>
        </row>
        <row r="98">
          <cell r="A98" t="str">
            <v>V9</v>
          </cell>
          <cell r="B98" t="str">
            <v>KOSIM</v>
          </cell>
          <cell r="HJ98" t="str">
            <v>A80</v>
          </cell>
          <cell r="HK98" t="str">
            <v>JAELAMI</v>
          </cell>
          <cell r="HL98">
            <v>122000</v>
          </cell>
        </row>
        <row r="99">
          <cell r="A99" t="str">
            <v>V10</v>
          </cell>
          <cell r="B99" t="str">
            <v>RIAN</v>
          </cell>
          <cell r="HJ99" t="str">
            <v>A81</v>
          </cell>
          <cell r="HK99" t="str">
            <v>SUHADI</v>
          </cell>
          <cell r="HL99">
            <v>122000</v>
          </cell>
        </row>
        <row r="100">
          <cell r="A100" t="str">
            <v>V11</v>
          </cell>
          <cell r="B100" t="str">
            <v>ROHMAH</v>
          </cell>
          <cell r="HJ100" t="str">
            <v>A75</v>
          </cell>
          <cell r="HK100" t="str">
            <v>SITI ELANI</v>
          </cell>
          <cell r="HL100">
            <v>122000</v>
          </cell>
        </row>
        <row r="101">
          <cell r="A101" t="str">
            <v>V12</v>
          </cell>
          <cell r="B101" t="str">
            <v>DEWI</v>
          </cell>
          <cell r="HJ101" t="str">
            <v>A85</v>
          </cell>
          <cell r="HK101" t="str">
            <v>DARSAM</v>
          </cell>
          <cell r="HL101">
            <v>122000</v>
          </cell>
        </row>
        <row r="102">
          <cell r="A102" t="str">
            <v>V13</v>
          </cell>
          <cell r="B102" t="str">
            <v>DARMAN</v>
          </cell>
          <cell r="HJ102" t="str">
            <v>A89</v>
          </cell>
          <cell r="HK102" t="str">
            <v>RIAN</v>
          </cell>
          <cell r="HL102">
            <v>122000</v>
          </cell>
        </row>
        <row r="103">
          <cell r="A103" t="str">
            <v>V14</v>
          </cell>
          <cell r="B103" t="str">
            <v>IPROHATUL</v>
          </cell>
          <cell r="HJ103" t="str">
            <v>A103</v>
          </cell>
          <cell r="HK103" t="str">
            <v>BABAY</v>
          </cell>
          <cell r="HL103">
            <v>122000</v>
          </cell>
        </row>
        <row r="104">
          <cell r="A104" t="str">
            <v>V15</v>
          </cell>
          <cell r="B104" t="str">
            <v>SUTARNO</v>
          </cell>
          <cell r="HJ104" t="str">
            <v>A104</v>
          </cell>
          <cell r="HK104" t="str">
            <v>SAMSUDIN</v>
          </cell>
          <cell r="HL104">
            <v>122000</v>
          </cell>
        </row>
        <row r="105">
          <cell r="A105" t="str">
            <v>V16</v>
          </cell>
          <cell r="B105" t="str">
            <v>SARJI</v>
          </cell>
          <cell r="HJ105" t="str">
            <v>A77</v>
          </cell>
          <cell r="HK105" t="str">
            <v>DOEL</v>
          </cell>
          <cell r="HL105">
            <v>122000</v>
          </cell>
        </row>
        <row r="106">
          <cell r="A106" t="str">
            <v>V17</v>
          </cell>
          <cell r="B106" t="str">
            <v>NESIN</v>
          </cell>
          <cell r="HJ106" t="str">
            <v>A105</v>
          </cell>
          <cell r="HK106" t="str">
            <v>YAYAT</v>
          </cell>
          <cell r="HL106">
            <v>122000</v>
          </cell>
        </row>
        <row r="107">
          <cell r="A107" t="str">
            <v>V18</v>
          </cell>
          <cell r="B107" t="str">
            <v>WAWAN</v>
          </cell>
          <cell r="HJ107" t="str">
            <v>A106</v>
          </cell>
          <cell r="HK107" t="str">
            <v>MAESAROH</v>
          </cell>
          <cell r="HL107">
            <v>122000</v>
          </cell>
        </row>
        <row r="108">
          <cell r="A108" t="str">
            <v>V19</v>
          </cell>
          <cell r="B108" t="str">
            <v>ZAKARIA</v>
          </cell>
          <cell r="HJ108" t="str">
            <v>A107</v>
          </cell>
          <cell r="HK108" t="str">
            <v>BUJAEREMI</v>
          </cell>
          <cell r="HL108">
            <v>122000</v>
          </cell>
        </row>
        <row r="109">
          <cell r="A109" t="str">
            <v>V20</v>
          </cell>
          <cell r="B109" t="str">
            <v>SLAMET</v>
          </cell>
          <cell r="HJ109" t="str">
            <v>A108</v>
          </cell>
          <cell r="HK109" t="str">
            <v>ANDI</v>
          </cell>
          <cell r="HL109">
            <v>122000</v>
          </cell>
        </row>
        <row r="110">
          <cell r="A110" t="str">
            <v>V21</v>
          </cell>
          <cell r="B110" t="str">
            <v>TARSAN</v>
          </cell>
          <cell r="HJ110" t="str">
            <v>A109</v>
          </cell>
          <cell r="HK110" t="str">
            <v>JAENAL</v>
          </cell>
          <cell r="HL110">
            <v>122000</v>
          </cell>
        </row>
        <row r="111">
          <cell r="A111" t="str">
            <v>V22</v>
          </cell>
          <cell r="B111" t="str">
            <v>KUSAIRI</v>
          </cell>
          <cell r="HJ111" t="str">
            <v>A110</v>
          </cell>
          <cell r="HK111" t="str">
            <v>AGUS</v>
          </cell>
          <cell r="HL111">
            <v>122000</v>
          </cell>
        </row>
        <row r="112">
          <cell r="A112" t="str">
            <v>V23</v>
          </cell>
          <cell r="B112" t="str">
            <v>LENI</v>
          </cell>
          <cell r="HJ112" t="str">
            <v>A111</v>
          </cell>
          <cell r="HK112" t="str">
            <v>MARDIN</v>
          </cell>
          <cell r="HL112">
            <v>122000</v>
          </cell>
        </row>
        <row r="113">
          <cell r="A113" t="str">
            <v>V24</v>
          </cell>
          <cell r="B113" t="str">
            <v>MUNJIA</v>
          </cell>
          <cell r="HJ113" t="str">
            <v>A112</v>
          </cell>
          <cell r="HK113" t="str">
            <v>MATUDRIN</v>
          </cell>
          <cell r="HL113">
            <v>122000</v>
          </cell>
        </row>
        <row r="114">
          <cell r="A114" t="str">
            <v>V25</v>
          </cell>
          <cell r="B114" t="str">
            <v>JUNAEDI</v>
          </cell>
          <cell r="HJ114" t="str">
            <v>A113</v>
          </cell>
          <cell r="HK114" t="str">
            <v>MASDIN</v>
          </cell>
          <cell r="HL114">
            <v>122000</v>
          </cell>
        </row>
        <row r="115">
          <cell r="A115" t="str">
            <v>V26</v>
          </cell>
          <cell r="B115" t="str">
            <v>BUANG</v>
          </cell>
          <cell r="HJ115" t="str">
            <v>A114</v>
          </cell>
          <cell r="HK115" t="str">
            <v>RUSTIMAN</v>
          </cell>
          <cell r="HL115">
            <v>122000</v>
          </cell>
        </row>
        <row r="116">
          <cell r="A116" t="str">
            <v>Z1</v>
          </cell>
          <cell r="B116" t="str">
            <v>MUPRON</v>
          </cell>
          <cell r="HJ116" t="str">
            <v>A115</v>
          </cell>
          <cell r="HK116" t="str">
            <v>SUHENDI</v>
          </cell>
          <cell r="HL116">
            <v>122000</v>
          </cell>
        </row>
        <row r="117">
          <cell r="A117" t="str">
            <v>Z2</v>
          </cell>
          <cell r="B117" t="str">
            <v>RUDI</v>
          </cell>
          <cell r="HJ117" t="str">
            <v>A116</v>
          </cell>
          <cell r="HK117" t="str">
            <v>KUSUMA</v>
          </cell>
          <cell r="HL117">
            <v>122000</v>
          </cell>
        </row>
        <row r="118">
          <cell r="A118" t="str">
            <v>Z3</v>
          </cell>
          <cell r="B118" t="str">
            <v>HARIYATI</v>
          </cell>
          <cell r="HJ118" t="str">
            <v>A117</v>
          </cell>
          <cell r="HK118" t="str">
            <v>ASMAWI</v>
          </cell>
          <cell r="HL118">
            <v>122000</v>
          </cell>
        </row>
        <row r="119">
          <cell r="A119" t="str">
            <v>Z4</v>
          </cell>
          <cell r="B119" t="str">
            <v>SUPARMAN</v>
          </cell>
          <cell r="HJ119" t="str">
            <v>A118</v>
          </cell>
          <cell r="HK119" t="str">
            <v>ANITA</v>
          </cell>
          <cell r="HL119">
            <v>122000</v>
          </cell>
        </row>
        <row r="120">
          <cell r="A120" t="str">
            <v>Z5</v>
          </cell>
          <cell r="B120" t="str">
            <v>YUDHI</v>
          </cell>
          <cell r="HJ120" t="str">
            <v>A119</v>
          </cell>
          <cell r="HK120" t="str">
            <v>NURAHMAD</v>
          </cell>
          <cell r="HL120">
            <v>122000</v>
          </cell>
        </row>
        <row r="121">
          <cell r="A121" t="str">
            <v>Z6</v>
          </cell>
          <cell r="B121" t="str">
            <v>ASSE</v>
          </cell>
          <cell r="HJ121" t="str">
            <v>A120</v>
          </cell>
          <cell r="HK121" t="str">
            <v>LUTFI</v>
          </cell>
          <cell r="HL121">
            <v>122000</v>
          </cell>
        </row>
        <row r="122">
          <cell r="A122" t="str">
            <v>Z7</v>
          </cell>
          <cell r="B122" t="str">
            <v>HARNASYADI</v>
          </cell>
          <cell r="HJ122" t="str">
            <v>A121</v>
          </cell>
          <cell r="HK122" t="str">
            <v>ABDUL</v>
          </cell>
          <cell r="HL122">
            <v>122000</v>
          </cell>
        </row>
        <row r="123">
          <cell r="A123" t="str">
            <v>Z8</v>
          </cell>
          <cell r="B123" t="str">
            <v>SRI HARTINI</v>
          </cell>
          <cell r="HJ123" t="str">
            <v>A83</v>
          </cell>
          <cell r="HK123" t="str">
            <v>MUSLIK</v>
          </cell>
          <cell r="HL123">
            <v>122000</v>
          </cell>
        </row>
        <row r="124">
          <cell r="A124" t="str">
            <v>Z8</v>
          </cell>
          <cell r="B124" t="str">
            <v>SRI HARTINI</v>
          </cell>
          <cell r="HJ124" t="str">
            <v>C4</v>
          </cell>
          <cell r="HK124" t="str">
            <v>SAM</v>
          </cell>
          <cell r="HL124">
            <v>120000</v>
          </cell>
        </row>
        <row r="125">
          <cell r="A125" t="str">
            <v>Z9</v>
          </cell>
          <cell r="B125" t="str">
            <v>RAHMAN</v>
          </cell>
          <cell r="HJ125" t="str">
            <v>C6</v>
          </cell>
          <cell r="HK125" t="str">
            <v>TRI SUKADI</v>
          </cell>
          <cell r="HL125">
            <v>120000</v>
          </cell>
        </row>
        <row r="126">
          <cell r="A126" t="str">
            <v>Z10</v>
          </cell>
          <cell r="B126" t="str">
            <v>DINA</v>
          </cell>
          <cell r="HJ126" t="str">
            <v>C8</v>
          </cell>
          <cell r="HK126" t="str">
            <v>SAENAH</v>
          </cell>
          <cell r="HL126">
            <v>120000</v>
          </cell>
        </row>
        <row r="127">
          <cell r="A127" t="str">
            <v>Z11</v>
          </cell>
          <cell r="B127" t="str">
            <v>MULYADI</v>
          </cell>
          <cell r="HJ127" t="str">
            <v>C9</v>
          </cell>
          <cell r="HK127" t="str">
            <v>DENI</v>
          </cell>
          <cell r="HL127">
            <v>120000</v>
          </cell>
        </row>
        <row r="128">
          <cell r="A128" t="str">
            <v>Z12</v>
          </cell>
          <cell r="B128" t="str">
            <v>ISMAIL</v>
          </cell>
          <cell r="HJ128" t="str">
            <v>C22</v>
          </cell>
          <cell r="HK128" t="str">
            <v>FIRDAUS</v>
          </cell>
          <cell r="HL128">
            <v>120000</v>
          </cell>
        </row>
        <row r="129">
          <cell r="A129" t="str">
            <v>Z13</v>
          </cell>
          <cell r="B129" t="str">
            <v>YASIR</v>
          </cell>
          <cell r="HJ129" t="str">
            <v>C23</v>
          </cell>
          <cell r="HK129" t="str">
            <v>FATUR</v>
          </cell>
          <cell r="HL129">
            <v>120000</v>
          </cell>
        </row>
        <row r="130">
          <cell r="A130" t="str">
            <v>Z14</v>
          </cell>
          <cell r="B130" t="str">
            <v>ADITYA KUSUMA</v>
          </cell>
          <cell r="HJ130" t="str">
            <v>C31</v>
          </cell>
          <cell r="HK130" t="str">
            <v>BASUNI</v>
          </cell>
          <cell r="HL130">
            <v>120000</v>
          </cell>
        </row>
        <row r="131">
          <cell r="A131" t="str">
            <v>Z15</v>
          </cell>
          <cell r="B131" t="str">
            <v>HERI HERMANSYAH</v>
          </cell>
          <cell r="HJ131" t="str">
            <v>C33</v>
          </cell>
          <cell r="HK131" t="str">
            <v>CASMIRA</v>
          </cell>
          <cell r="HL131">
            <v>120000</v>
          </cell>
        </row>
        <row r="132">
          <cell r="A132" t="str">
            <v>Z19</v>
          </cell>
          <cell r="B132" t="str">
            <v>CAWI</v>
          </cell>
          <cell r="HJ132" t="str">
            <v>C34</v>
          </cell>
          <cell r="HK132" t="str">
            <v>SUPARMAN</v>
          </cell>
          <cell r="HL132">
            <v>120000</v>
          </cell>
        </row>
        <row r="133">
          <cell r="A133" t="str">
            <v>Z20</v>
          </cell>
          <cell r="B133" t="str">
            <v>NOKI</v>
          </cell>
          <cell r="HJ133" t="str">
            <v>C35</v>
          </cell>
          <cell r="HK133" t="str">
            <v>REZI</v>
          </cell>
          <cell r="HL133">
            <v>120000</v>
          </cell>
        </row>
        <row r="134">
          <cell r="A134" t="str">
            <v>Z21</v>
          </cell>
          <cell r="B134" t="str">
            <v>IRAWAN</v>
          </cell>
          <cell r="HJ134" t="str">
            <v>C36</v>
          </cell>
          <cell r="HK134" t="str">
            <v>AGUS</v>
          </cell>
          <cell r="HL134">
            <v>120000</v>
          </cell>
        </row>
        <row r="135">
          <cell r="A135" t="str">
            <v>Z22</v>
          </cell>
          <cell r="B135" t="str">
            <v>TAHER</v>
          </cell>
          <cell r="HJ135" t="str">
            <v>C37</v>
          </cell>
          <cell r="HK135" t="str">
            <v>KASID</v>
          </cell>
          <cell r="HL135">
            <v>120000</v>
          </cell>
        </row>
        <row r="136">
          <cell r="A136" t="str">
            <v>Z23</v>
          </cell>
          <cell r="B136" t="str">
            <v>PUTRA</v>
          </cell>
          <cell r="HJ136" t="str">
            <v>C38</v>
          </cell>
          <cell r="HK136" t="str">
            <v>HAVLIN</v>
          </cell>
          <cell r="HL136">
            <v>120000</v>
          </cell>
        </row>
        <row r="137">
          <cell r="A137" t="str">
            <v>Z24</v>
          </cell>
          <cell r="B137" t="str">
            <v>HUSMAN</v>
          </cell>
          <cell r="HJ137" t="str">
            <v>C39</v>
          </cell>
          <cell r="HK137" t="str">
            <v>SAGEK</v>
          </cell>
          <cell r="HL137">
            <v>120000</v>
          </cell>
        </row>
        <row r="138">
          <cell r="A138" t="str">
            <v>Z25</v>
          </cell>
          <cell r="B138" t="str">
            <v>KAHAR</v>
          </cell>
          <cell r="HJ138" t="str">
            <v>C41</v>
          </cell>
          <cell r="HK138" t="str">
            <v>HARIYANTO</v>
          </cell>
          <cell r="HL138">
            <v>120000</v>
          </cell>
        </row>
        <row r="139">
          <cell r="A139" t="str">
            <v>Z26</v>
          </cell>
          <cell r="B139" t="str">
            <v>MAMELIA</v>
          </cell>
          <cell r="HJ139" t="str">
            <v>C42</v>
          </cell>
          <cell r="HK139" t="str">
            <v>SUJARWO</v>
          </cell>
          <cell r="HL139">
            <v>120000</v>
          </cell>
        </row>
        <row r="140">
          <cell r="A140" t="str">
            <v>Z27</v>
          </cell>
          <cell r="B140" t="str">
            <v>LENI</v>
          </cell>
          <cell r="HJ140" t="str">
            <v>C43</v>
          </cell>
          <cell r="HK140" t="str">
            <v>HAMIMAH</v>
          </cell>
          <cell r="HL140">
            <v>120000</v>
          </cell>
        </row>
        <row r="141">
          <cell r="A141" t="str">
            <v>W1</v>
          </cell>
          <cell r="B141" t="str">
            <v>HARIYANTO</v>
          </cell>
          <cell r="HJ141" t="str">
            <v>C44</v>
          </cell>
          <cell r="HK141" t="str">
            <v>WANIDA</v>
          </cell>
          <cell r="HL141">
            <v>120000</v>
          </cell>
        </row>
        <row r="142">
          <cell r="A142" t="str">
            <v>W2</v>
          </cell>
          <cell r="B142" t="str">
            <v>SYAMSUDDIN</v>
          </cell>
          <cell r="HJ142" t="str">
            <v>C49</v>
          </cell>
          <cell r="HK142" t="str">
            <v>ALBERT</v>
          </cell>
          <cell r="HL142">
            <v>120000</v>
          </cell>
        </row>
        <row r="143">
          <cell r="A143" t="str">
            <v>Z3</v>
          </cell>
          <cell r="B143" t="str">
            <v>SAGEK</v>
          </cell>
          <cell r="HJ143" t="str">
            <v>C51</v>
          </cell>
          <cell r="HK143" t="str">
            <v>ANDI</v>
          </cell>
          <cell r="HL143">
            <v>120000</v>
          </cell>
        </row>
        <row r="144">
          <cell r="A144" t="str">
            <v>Z4</v>
          </cell>
          <cell r="B144" t="str">
            <v>SUPARMAN</v>
          </cell>
          <cell r="HJ144" t="str">
            <v>C52</v>
          </cell>
          <cell r="HK144" t="str">
            <v>ROFI</v>
          </cell>
          <cell r="HL144">
            <v>120000</v>
          </cell>
        </row>
        <row r="145">
          <cell r="A145" t="str">
            <v>W3</v>
          </cell>
          <cell r="B145" t="str">
            <v>SAGEK/SUKARI</v>
          </cell>
          <cell r="HJ145" t="str">
            <v>C53</v>
          </cell>
          <cell r="HK145" t="str">
            <v>ISKANDAR</v>
          </cell>
          <cell r="HL145">
            <v>120000</v>
          </cell>
        </row>
        <row r="146">
          <cell r="A146" t="str">
            <v>W4</v>
          </cell>
          <cell r="B146" t="str">
            <v>ABDUL MU'IS</v>
          </cell>
          <cell r="HJ146" t="str">
            <v>C54</v>
          </cell>
          <cell r="HK146" t="str">
            <v>SUWAJI</v>
          </cell>
          <cell r="HL146">
            <v>120000</v>
          </cell>
        </row>
        <row r="147">
          <cell r="A147" t="str">
            <v>W5</v>
          </cell>
          <cell r="B147" t="str">
            <v>IYON KASIONO</v>
          </cell>
          <cell r="HJ147" t="str">
            <v>C56</v>
          </cell>
          <cell r="HK147" t="str">
            <v>HERMAN</v>
          </cell>
          <cell r="HL147">
            <v>120000</v>
          </cell>
        </row>
        <row r="148">
          <cell r="A148" t="str">
            <v>W6</v>
          </cell>
          <cell r="B148" t="str">
            <v>SAENAH</v>
          </cell>
          <cell r="HJ148" t="str">
            <v>C62</v>
          </cell>
          <cell r="HK148" t="str">
            <v>YANTI</v>
          </cell>
          <cell r="HL148">
            <v>120000</v>
          </cell>
        </row>
        <row r="149">
          <cell r="A149" t="str">
            <v>W6</v>
          </cell>
          <cell r="B149" t="str">
            <v>SAENAH</v>
          </cell>
          <cell r="HJ149" t="str">
            <v>C60</v>
          </cell>
          <cell r="HK149" t="str">
            <v>TIMAN</v>
          </cell>
          <cell r="HL149">
            <v>120000</v>
          </cell>
        </row>
        <row r="150">
          <cell r="A150" t="str">
            <v>W7</v>
          </cell>
          <cell r="B150" t="str">
            <v>HAFLIN</v>
          </cell>
          <cell r="HJ150" t="str">
            <v>C57</v>
          </cell>
          <cell r="HK150" t="str">
            <v>LESTARI</v>
          </cell>
          <cell r="HL150">
            <v>120000</v>
          </cell>
        </row>
        <row r="151">
          <cell r="A151" t="str">
            <v>W8</v>
          </cell>
          <cell r="B151" t="str">
            <v>NGATINI</v>
          </cell>
          <cell r="HJ151" t="str">
            <v>C67</v>
          </cell>
          <cell r="HK151" t="str">
            <v>ARIF</v>
          </cell>
          <cell r="HL151">
            <v>120000</v>
          </cell>
        </row>
        <row r="152">
          <cell r="A152" t="str">
            <v>W9</v>
          </cell>
          <cell r="B152" t="str">
            <v>NUR YANTI</v>
          </cell>
          <cell r="HJ152" t="str">
            <v>C58</v>
          </cell>
          <cell r="HK152" t="str">
            <v>JUWANDI</v>
          </cell>
          <cell r="HL152">
            <v>120000</v>
          </cell>
        </row>
        <row r="153">
          <cell r="A153" t="str">
            <v>W10</v>
          </cell>
          <cell r="B153" t="str">
            <v>WANIDA</v>
          </cell>
          <cell r="HJ153" t="str">
            <v>C59</v>
          </cell>
          <cell r="HK153" t="str">
            <v>FIBRI</v>
          </cell>
          <cell r="HL153">
            <v>120000</v>
          </cell>
        </row>
        <row r="154">
          <cell r="A154" t="str">
            <v>W11</v>
          </cell>
          <cell r="B154" t="str">
            <v>BASUNI</v>
          </cell>
          <cell r="HJ154" t="str">
            <v>C66</v>
          </cell>
          <cell r="HK154" t="str">
            <v>KOLID</v>
          </cell>
          <cell r="HL154">
            <v>120000</v>
          </cell>
        </row>
        <row r="155">
          <cell r="A155" t="str">
            <v>W12</v>
          </cell>
          <cell r="B155" t="str">
            <v>WINDI</v>
          </cell>
          <cell r="HJ155" t="str">
            <v>C69</v>
          </cell>
          <cell r="HK155" t="str">
            <v>ARIF</v>
          </cell>
          <cell r="HL155">
            <v>120000</v>
          </cell>
        </row>
        <row r="156">
          <cell r="A156" t="str">
            <v>W13</v>
          </cell>
          <cell r="B156" t="str">
            <v>MALIKI</v>
          </cell>
          <cell r="HJ156" t="str">
            <v>C68</v>
          </cell>
          <cell r="HK156" t="str">
            <v>AMALIA</v>
          </cell>
          <cell r="HL156">
            <v>120000</v>
          </cell>
        </row>
        <row r="157">
          <cell r="A157" t="str">
            <v>W14</v>
          </cell>
          <cell r="B157" t="str">
            <v>SULMAN</v>
          </cell>
          <cell r="HJ157" t="str">
            <v>B1</v>
          </cell>
          <cell r="HK157" t="str">
            <v>SADAT</v>
          </cell>
          <cell r="HL157">
            <v>125000</v>
          </cell>
        </row>
        <row r="158">
          <cell r="A158" t="str">
            <v>W15</v>
          </cell>
          <cell r="B158" t="str">
            <v>ROFI</v>
          </cell>
          <cell r="HJ158" t="str">
            <v>B7</v>
          </cell>
          <cell r="HK158" t="str">
            <v>PRENTY</v>
          </cell>
          <cell r="HL158">
            <v>125000</v>
          </cell>
        </row>
        <row r="159">
          <cell r="A159" t="str">
            <v>W16</v>
          </cell>
          <cell r="B159" t="str">
            <v>SUWAJI</v>
          </cell>
          <cell r="HJ159" t="str">
            <v>B11</v>
          </cell>
          <cell r="HK159" t="str">
            <v>TABRONI</v>
          </cell>
          <cell r="HL159">
            <v>125000</v>
          </cell>
        </row>
        <row r="160">
          <cell r="A160" t="str">
            <v>W17</v>
          </cell>
          <cell r="B160" t="str">
            <v>IWAN</v>
          </cell>
          <cell r="HJ160" t="str">
            <v>B12</v>
          </cell>
          <cell r="HK160" t="str">
            <v>PERSIS</v>
          </cell>
          <cell r="HL160">
            <v>125000</v>
          </cell>
        </row>
        <row r="161">
          <cell r="A161" t="str">
            <v>W18</v>
          </cell>
          <cell r="B161" t="str">
            <v>SUPARMAN</v>
          </cell>
          <cell r="HJ161" t="str">
            <v>B13</v>
          </cell>
          <cell r="HK161" t="str">
            <v>DUDI</v>
          </cell>
          <cell r="HL161">
            <v>125000</v>
          </cell>
        </row>
        <row r="162">
          <cell r="A162" t="str">
            <v>W19</v>
          </cell>
          <cell r="B162" t="str">
            <v>IKETUT ANOM</v>
          </cell>
          <cell r="HJ162" t="str">
            <v>B20</v>
          </cell>
          <cell r="HK162" t="str">
            <v>OVICK</v>
          </cell>
          <cell r="HL162">
            <v>125000</v>
          </cell>
        </row>
        <row r="163">
          <cell r="A163" t="str">
            <v>W20</v>
          </cell>
          <cell r="B163" t="str">
            <v>ACOK</v>
          </cell>
          <cell r="HJ163" t="str">
            <v>B24</v>
          </cell>
          <cell r="HK163" t="str">
            <v>SURIP</v>
          </cell>
          <cell r="HL163">
            <v>125000</v>
          </cell>
        </row>
        <row r="164">
          <cell r="A164" t="str">
            <v>W21</v>
          </cell>
          <cell r="B164" t="str">
            <v>WARINTO</v>
          </cell>
          <cell r="HJ164" t="str">
            <v>B27</v>
          </cell>
          <cell r="HK164" t="str">
            <v>ANDI</v>
          </cell>
          <cell r="HL164">
            <v>125000</v>
          </cell>
        </row>
        <row r="165">
          <cell r="A165" t="str">
            <v>W22</v>
          </cell>
          <cell r="B165" t="str">
            <v>AHMAD JUNAIDI</v>
          </cell>
          <cell r="HJ165" t="str">
            <v>B31</v>
          </cell>
          <cell r="HK165" t="str">
            <v>UUN</v>
          </cell>
          <cell r="HL165">
            <v>125000</v>
          </cell>
        </row>
        <row r="166">
          <cell r="A166" t="str">
            <v>Y1</v>
          </cell>
          <cell r="B166" t="str">
            <v>SRI HARTINI</v>
          </cell>
          <cell r="HJ166" t="str">
            <v>B32</v>
          </cell>
          <cell r="HK166" t="str">
            <v>NIWAN</v>
          </cell>
          <cell r="HL166">
            <v>125000</v>
          </cell>
        </row>
        <row r="167">
          <cell r="A167" t="str">
            <v>Y2</v>
          </cell>
          <cell r="B167" t="str">
            <v>ARBA</v>
          </cell>
          <cell r="HJ167" t="str">
            <v>B37</v>
          </cell>
          <cell r="HK167" t="str">
            <v>MAN</v>
          </cell>
          <cell r="HL167">
            <v>125000</v>
          </cell>
        </row>
        <row r="168">
          <cell r="A168" t="str">
            <v>Y3</v>
          </cell>
          <cell r="B168" t="str">
            <v>SAIFUL</v>
          </cell>
          <cell r="HJ168" t="str">
            <v>B38</v>
          </cell>
          <cell r="HK168" t="str">
            <v>ROHMAT</v>
          </cell>
          <cell r="HL168">
            <v>125000</v>
          </cell>
        </row>
        <row r="169">
          <cell r="A169" t="str">
            <v>Y4</v>
          </cell>
          <cell r="B169" t="str">
            <v>AIDI</v>
          </cell>
          <cell r="HJ169" t="str">
            <v>B39</v>
          </cell>
          <cell r="HK169" t="str">
            <v>WAHYU</v>
          </cell>
          <cell r="HL169">
            <v>125000</v>
          </cell>
        </row>
        <row r="170">
          <cell r="A170" t="str">
            <v>Y5</v>
          </cell>
          <cell r="B170" t="str">
            <v>NAILAH</v>
          </cell>
          <cell r="HJ170" t="str">
            <v>B42</v>
          </cell>
          <cell r="HK170" t="str">
            <v>TARJUNA</v>
          </cell>
          <cell r="HL170">
            <v>125000</v>
          </cell>
        </row>
        <row r="171">
          <cell r="A171" t="str">
            <v>Y6</v>
          </cell>
          <cell r="B171" t="str">
            <v>AMIRUDN</v>
          </cell>
          <cell r="HJ171" t="str">
            <v>B44</v>
          </cell>
          <cell r="HK171" t="str">
            <v>RONI</v>
          </cell>
          <cell r="HL171">
            <v>125000</v>
          </cell>
        </row>
        <row r="172">
          <cell r="A172" t="str">
            <v>Y7</v>
          </cell>
          <cell r="B172" t="str">
            <v>NASRI</v>
          </cell>
          <cell r="HJ172" t="str">
            <v>B45</v>
          </cell>
          <cell r="HK172" t="str">
            <v>FAHMI</v>
          </cell>
          <cell r="HL172">
            <v>125000</v>
          </cell>
        </row>
        <row r="173">
          <cell r="A173" t="str">
            <v>Y8</v>
          </cell>
          <cell r="B173" t="str">
            <v>HERMAN</v>
          </cell>
          <cell r="HJ173" t="str">
            <v>B47</v>
          </cell>
          <cell r="HK173" t="str">
            <v>ROKAYA</v>
          </cell>
          <cell r="HL173">
            <v>125000</v>
          </cell>
        </row>
        <row r="174">
          <cell r="A174" t="str">
            <v>Y9</v>
          </cell>
          <cell r="B174" t="str">
            <v>YURANDA IRAWAN</v>
          </cell>
          <cell r="HJ174" t="str">
            <v>B48</v>
          </cell>
          <cell r="HK174" t="str">
            <v>YUSUF</v>
          </cell>
          <cell r="HL174">
            <v>125000</v>
          </cell>
        </row>
        <row r="175">
          <cell r="A175" t="str">
            <v>Y10</v>
          </cell>
          <cell r="B175" t="str">
            <v>INDRA</v>
          </cell>
          <cell r="HJ175" t="str">
            <v>B49</v>
          </cell>
          <cell r="HK175" t="str">
            <v>HARTONO</v>
          </cell>
          <cell r="HL175">
            <v>125000</v>
          </cell>
        </row>
        <row r="176">
          <cell r="A176" t="str">
            <v>Y11</v>
          </cell>
          <cell r="B176" t="str">
            <v>SULASTRI</v>
          </cell>
          <cell r="HJ176" t="str">
            <v>B50</v>
          </cell>
          <cell r="HK176" t="str">
            <v>TUTI</v>
          </cell>
          <cell r="HL176">
            <v>125000</v>
          </cell>
        </row>
        <row r="177">
          <cell r="A177" t="str">
            <v>Y12</v>
          </cell>
          <cell r="B177" t="str">
            <v>SUPRIYADI</v>
          </cell>
          <cell r="HJ177" t="str">
            <v>B51</v>
          </cell>
          <cell r="HK177" t="str">
            <v>PARLIN</v>
          </cell>
          <cell r="HL177">
            <v>125000</v>
          </cell>
        </row>
        <row r="178">
          <cell r="A178" t="str">
            <v>Y13</v>
          </cell>
          <cell r="B178" t="str">
            <v>ARYANTO</v>
          </cell>
          <cell r="HJ178" t="str">
            <v>B53</v>
          </cell>
          <cell r="HK178" t="str">
            <v>BUDI HERNANTO</v>
          </cell>
          <cell r="HL178">
            <v>125000</v>
          </cell>
        </row>
        <row r="179">
          <cell r="A179" t="str">
            <v>Y14</v>
          </cell>
          <cell r="B179" t="str">
            <v>ELLI</v>
          </cell>
          <cell r="HJ179" t="str">
            <v>B54</v>
          </cell>
          <cell r="HK179" t="str">
            <v>KURSAN</v>
          </cell>
          <cell r="HL179">
            <v>125000</v>
          </cell>
        </row>
        <row r="180">
          <cell r="A180" t="str">
            <v>Y15</v>
          </cell>
          <cell r="B180" t="str">
            <v>YUDHA</v>
          </cell>
          <cell r="HJ180" t="str">
            <v>B55</v>
          </cell>
          <cell r="HK180" t="str">
            <v>ALIF</v>
          </cell>
          <cell r="HL180">
            <v>125000</v>
          </cell>
        </row>
        <row r="181">
          <cell r="A181" t="str">
            <v>O1</v>
          </cell>
          <cell r="B181" t="str">
            <v>SIDIK</v>
          </cell>
          <cell r="HJ181" t="str">
            <v>B56</v>
          </cell>
          <cell r="HK181" t="str">
            <v>YADI</v>
          </cell>
          <cell r="HL181">
            <v>125000</v>
          </cell>
        </row>
        <row r="182">
          <cell r="A182" t="str">
            <v>O2</v>
          </cell>
          <cell r="B182" t="str">
            <v>SUPRIYANTI</v>
          </cell>
          <cell r="HJ182" t="str">
            <v>B59</v>
          </cell>
          <cell r="HK182" t="str">
            <v>ADE ROHADI</v>
          </cell>
          <cell r="HL182">
            <v>125000</v>
          </cell>
        </row>
        <row r="183">
          <cell r="A183" t="str">
            <v>O3</v>
          </cell>
          <cell r="B183" t="str">
            <v>SISKA</v>
          </cell>
          <cell r="HJ183" t="str">
            <v>B60</v>
          </cell>
          <cell r="HK183" t="str">
            <v>ARI</v>
          </cell>
          <cell r="HL183">
            <v>125000</v>
          </cell>
        </row>
        <row r="184">
          <cell r="A184" t="str">
            <v>O4</v>
          </cell>
          <cell r="B184" t="str">
            <v>SRINING</v>
          </cell>
          <cell r="HJ184" t="str">
            <v>B61</v>
          </cell>
          <cell r="HK184" t="str">
            <v>MASTUR</v>
          </cell>
          <cell r="HL184">
            <v>125000</v>
          </cell>
        </row>
        <row r="185">
          <cell r="A185" t="str">
            <v>O5</v>
          </cell>
          <cell r="B185" t="str">
            <v>EVI</v>
          </cell>
          <cell r="HJ185" t="str">
            <v>B62</v>
          </cell>
          <cell r="HK185" t="str">
            <v>KATIJAH</v>
          </cell>
          <cell r="HL185">
            <v>125000</v>
          </cell>
        </row>
        <row r="186">
          <cell r="A186" t="str">
            <v>O6</v>
          </cell>
          <cell r="B186" t="str">
            <v>TRI RATMI</v>
          </cell>
          <cell r="HJ186" t="str">
            <v>B63</v>
          </cell>
          <cell r="HK186" t="str">
            <v>HERU</v>
          </cell>
          <cell r="HL186">
            <v>125000</v>
          </cell>
        </row>
        <row r="187">
          <cell r="A187" t="str">
            <v>O7</v>
          </cell>
          <cell r="B187" t="str">
            <v>TOHA</v>
          </cell>
          <cell r="HJ187" t="str">
            <v>B64</v>
          </cell>
          <cell r="HK187" t="str">
            <v>ARI W</v>
          </cell>
          <cell r="HL187">
            <v>125000</v>
          </cell>
        </row>
        <row r="188">
          <cell r="A188" t="str">
            <v>O8</v>
          </cell>
          <cell r="B188" t="str">
            <v>ABDUL FATAH</v>
          </cell>
          <cell r="HJ188" t="str">
            <v>B65</v>
          </cell>
          <cell r="HK188" t="str">
            <v>DWI</v>
          </cell>
          <cell r="HL188">
            <v>125000</v>
          </cell>
        </row>
        <row r="189">
          <cell r="A189" t="str">
            <v>O9</v>
          </cell>
          <cell r="B189" t="str">
            <v>MUFAIDAH</v>
          </cell>
          <cell r="HJ189" t="str">
            <v>B66</v>
          </cell>
          <cell r="HK189" t="str">
            <v>WARINI</v>
          </cell>
          <cell r="HL189">
            <v>125000</v>
          </cell>
        </row>
        <row r="190">
          <cell r="A190" t="str">
            <v>O10</v>
          </cell>
          <cell r="B190" t="str">
            <v>KUTI</v>
          </cell>
          <cell r="HJ190" t="str">
            <v>B67</v>
          </cell>
          <cell r="HK190" t="str">
            <v>LISTIANTO</v>
          </cell>
          <cell r="HL190">
            <v>125000</v>
          </cell>
        </row>
        <row r="191">
          <cell r="A191" t="str">
            <v>O11</v>
          </cell>
          <cell r="B191" t="str">
            <v>INDAH</v>
          </cell>
          <cell r="HJ191" t="str">
            <v>B68</v>
          </cell>
          <cell r="HK191" t="str">
            <v>KARDONO</v>
          </cell>
          <cell r="HL191">
            <v>125000</v>
          </cell>
        </row>
        <row r="192">
          <cell r="A192" t="str">
            <v>O12</v>
          </cell>
          <cell r="B192" t="str">
            <v>SITI</v>
          </cell>
          <cell r="HJ192" t="str">
            <v>B74</v>
          </cell>
          <cell r="HK192" t="str">
            <v>IPIN SARIPIN</v>
          </cell>
          <cell r="HL192">
            <v>125000</v>
          </cell>
        </row>
        <row r="193">
          <cell r="A193" t="str">
            <v>O13</v>
          </cell>
          <cell r="B193" t="str">
            <v>HERI MARTONO</v>
          </cell>
          <cell r="HJ193" t="str">
            <v>B78</v>
          </cell>
          <cell r="HK193" t="str">
            <v>KAISAH</v>
          </cell>
          <cell r="HL193">
            <v>125000</v>
          </cell>
        </row>
        <row r="194">
          <cell r="A194" t="str">
            <v>O14</v>
          </cell>
          <cell r="B194" t="str">
            <v>RUMINI</v>
          </cell>
          <cell r="HJ194" t="str">
            <v>B80</v>
          </cell>
          <cell r="HK194" t="str">
            <v>GILANG</v>
          </cell>
          <cell r="HL194">
            <v>125000</v>
          </cell>
        </row>
        <row r="195">
          <cell r="A195" t="str">
            <v>O15</v>
          </cell>
          <cell r="B195" t="str">
            <v>MARJONO</v>
          </cell>
          <cell r="HJ195" t="str">
            <v>B84</v>
          </cell>
          <cell r="HK195" t="str">
            <v>JOJO</v>
          </cell>
          <cell r="HL195">
            <v>125000</v>
          </cell>
        </row>
        <row r="196">
          <cell r="A196" t="str">
            <v>O16</v>
          </cell>
          <cell r="B196" t="str">
            <v>SODIKIN</v>
          </cell>
          <cell r="HJ196" t="str">
            <v>B85</v>
          </cell>
          <cell r="HK196" t="str">
            <v>UWAS</v>
          </cell>
          <cell r="HL196">
            <v>125000</v>
          </cell>
        </row>
        <row r="197">
          <cell r="A197" t="str">
            <v>O17</v>
          </cell>
          <cell r="B197" t="str">
            <v>SETIAWAN</v>
          </cell>
          <cell r="HJ197" t="str">
            <v>B76</v>
          </cell>
          <cell r="HK197" t="str">
            <v>DEDE</v>
          </cell>
          <cell r="HL197">
            <v>125000</v>
          </cell>
        </row>
        <row r="198">
          <cell r="A198" t="str">
            <v>O18</v>
          </cell>
          <cell r="B198" t="str">
            <v>SAITI ROHMATUN</v>
          </cell>
          <cell r="HJ198" t="str">
            <v>B87</v>
          </cell>
          <cell r="HK198" t="str">
            <v>HELMI</v>
          </cell>
          <cell r="HL198">
            <v>125000</v>
          </cell>
        </row>
        <row r="199">
          <cell r="A199" t="str">
            <v>O19</v>
          </cell>
          <cell r="B199" t="str">
            <v>SITI FAIDAH</v>
          </cell>
          <cell r="HJ199" t="str">
            <v>B90</v>
          </cell>
          <cell r="HK199" t="str">
            <v>DICKI</v>
          </cell>
          <cell r="HL199">
            <v>125000</v>
          </cell>
        </row>
        <row r="200">
          <cell r="A200" t="str">
            <v>I1</v>
          </cell>
          <cell r="B200" t="str">
            <v>KARNADI</v>
          </cell>
          <cell r="HJ200" t="str">
            <v>B96</v>
          </cell>
          <cell r="HK200" t="str">
            <v>HEGAR</v>
          </cell>
          <cell r="HL200">
            <v>125000</v>
          </cell>
        </row>
        <row r="201">
          <cell r="A201" t="str">
            <v>I2</v>
          </cell>
          <cell r="B201" t="str">
            <v>JAIS</v>
          </cell>
          <cell r="HJ201" t="str">
            <v>B98</v>
          </cell>
          <cell r="HK201" t="str">
            <v>ANAS</v>
          </cell>
          <cell r="HL201">
            <v>125000</v>
          </cell>
        </row>
        <row r="202">
          <cell r="A202" t="str">
            <v>I3</v>
          </cell>
          <cell r="B202" t="str">
            <v>HERI</v>
          </cell>
          <cell r="HJ202" t="str">
            <v>B</v>
          </cell>
          <cell r="HK202" t="str">
            <v>YANTO</v>
          </cell>
          <cell r="HL202">
            <v>125000</v>
          </cell>
        </row>
        <row r="203">
          <cell r="A203" t="str">
            <v>H1</v>
          </cell>
          <cell r="B203" t="str">
            <v>DEDI SUHERLAN</v>
          </cell>
          <cell r="HJ203" t="str">
            <v>B83</v>
          </cell>
          <cell r="HK203" t="str">
            <v>MUALIM</v>
          </cell>
          <cell r="HL203">
            <v>125000</v>
          </cell>
        </row>
        <row r="204">
          <cell r="A204" t="str">
            <v>Q1</v>
          </cell>
          <cell r="B204" t="str">
            <v>HENDRA</v>
          </cell>
          <cell r="HJ204" t="str">
            <v>B89</v>
          </cell>
          <cell r="HK204" t="str">
            <v>H. SHOLEH</v>
          </cell>
          <cell r="HL204">
            <v>125000</v>
          </cell>
        </row>
        <row r="205">
          <cell r="A205" t="str">
            <v>X2</v>
          </cell>
          <cell r="B205" t="str">
            <v>TALUN</v>
          </cell>
          <cell r="HJ205" t="str">
            <v>B97</v>
          </cell>
          <cell r="HK205" t="str">
            <v>ROYANDI</v>
          </cell>
          <cell r="HL205">
            <v>125000</v>
          </cell>
        </row>
        <row r="206">
          <cell r="A206" t="str">
            <v>D117</v>
          </cell>
          <cell r="B206" t="str">
            <v>HENRIZAL</v>
          </cell>
          <cell r="HJ206" t="str">
            <v>B108</v>
          </cell>
          <cell r="HK206" t="str">
            <v>SANTOSA</v>
          </cell>
          <cell r="HL206">
            <v>125000</v>
          </cell>
        </row>
        <row r="207">
          <cell r="A207" t="str">
            <v>R11</v>
          </cell>
          <cell r="B207" t="str">
            <v>JUJUN JUNAWATI</v>
          </cell>
          <cell r="HJ207" t="str">
            <v>B110</v>
          </cell>
          <cell r="HK207" t="str">
            <v>SURINI</v>
          </cell>
          <cell r="HL207">
            <v>125000</v>
          </cell>
        </row>
        <row r="208">
          <cell r="A208" t="str">
            <v>R12</v>
          </cell>
          <cell r="B208" t="str">
            <v>SYAHRONI</v>
          </cell>
          <cell r="HJ208" t="str">
            <v>B109</v>
          </cell>
          <cell r="HK208" t="str">
            <v>SUHARTO</v>
          </cell>
          <cell r="HL208">
            <v>125000</v>
          </cell>
        </row>
        <row r="209">
          <cell r="A209" t="str">
            <v>P25</v>
          </cell>
          <cell r="B209" t="str">
            <v>KEMAL</v>
          </cell>
          <cell r="HJ209" t="str">
            <v>B111</v>
          </cell>
          <cell r="HK209" t="str">
            <v>YUSUF MAULANA</v>
          </cell>
          <cell r="HL209">
            <v>125000</v>
          </cell>
        </row>
        <row r="210">
          <cell r="A210" t="str">
            <v>U82</v>
          </cell>
          <cell r="B210" t="str">
            <v xml:space="preserve">AMANDA </v>
          </cell>
          <cell r="HJ210" t="str">
            <v>B112</v>
          </cell>
          <cell r="HK210" t="str">
            <v>DANURI</v>
          </cell>
          <cell r="HL210">
            <v>125000</v>
          </cell>
        </row>
        <row r="211">
          <cell r="A211" t="str">
            <v>U83</v>
          </cell>
          <cell r="B211" t="str">
            <v>TAUFIK HIDAYAT</v>
          </cell>
          <cell r="HJ211" t="str">
            <v>B113</v>
          </cell>
          <cell r="HK211" t="str">
            <v>DARMO</v>
          </cell>
          <cell r="HL211">
            <v>125000</v>
          </cell>
        </row>
        <row r="212">
          <cell r="A212" t="str">
            <v>U84</v>
          </cell>
          <cell r="B212" t="str">
            <v>ENDI</v>
          </cell>
          <cell r="HJ212" t="str">
            <v>B114</v>
          </cell>
          <cell r="HK212" t="str">
            <v>SATURI</v>
          </cell>
          <cell r="HL212">
            <v>125000</v>
          </cell>
        </row>
        <row r="213">
          <cell r="A213" t="str">
            <v>V30</v>
          </cell>
          <cell r="B213" t="str">
            <v>YUVI</v>
          </cell>
          <cell r="HJ213" t="str">
            <v>B126</v>
          </cell>
          <cell r="HK213" t="str">
            <v>TOIPAH</v>
          </cell>
          <cell r="HL213">
            <v>125000</v>
          </cell>
        </row>
        <row r="214">
          <cell r="A214" t="str">
            <v>U85</v>
          </cell>
          <cell r="B214" t="str">
            <v>KHAIRUN</v>
          </cell>
          <cell r="HJ214" t="str">
            <v>B109</v>
          </cell>
          <cell r="HK214" t="str">
            <v>SUHARTO</v>
          </cell>
          <cell r="HL214">
            <v>125000</v>
          </cell>
        </row>
        <row r="215">
          <cell r="A215" t="str">
            <v>U88</v>
          </cell>
          <cell r="B215" t="str">
            <v>TOIPAH</v>
          </cell>
          <cell r="HJ215" t="str">
            <v>B127</v>
          </cell>
          <cell r="HK215" t="str">
            <v>JANA</v>
          </cell>
          <cell r="HL215">
            <v>125000</v>
          </cell>
        </row>
        <row r="216">
          <cell r="A216" t="str">
            <v>Q2</v>
          </cell>
          <cell r="B216" t="str">
            <v>TOMY</v>
          </cell>
          <cell r="HJ216" t="str">
            <v>B128</v>
          </cell>
          <cell r="HK216" t="str">
            <v>SITI MARYAM</v>
          </cell>
          <cell r="HL216">
            <v>125000</v>
          </cell>
        </row>
        <row r="217">
          <cell r="A217" t="str">
            <v>U81</v>
          </cell>
          <cell r="B217" t="str">
            <v>BUDI</v>
          </cell>
          <cell r="HJ217" t="str">
            <v>B115</v>
          </cell>
          <cell r="HK217" t="str">
            <v>RASBIN</v>
          </cell>
          <cell r="HL217">
            <v>125000</v>
          </cell>
        </row>
        <row r="218">
          <cell r="A218" t="str">
            <v>V32</v>
          </cell>
          <cell r="B218" t="str">
            <v>YAYAT</v>
          </cell>
          <cell r="HJ218" t="str">
            <v>B122</v>
          </cell>
          <cell r="HK218" t="str">
            <v>SHOLEH / DEDE PRIYANTO</v>
          </cell>
          <cell r="HL218">
            <v>125000</v>
          </cell>
        </row>
        <row r="219">
          <cell r="A219" t="str">
            <v>V31</v>
          </cell>
          <cell r="B219" t="str">
            <v>JAY</v>
          </cell>
          <cell r="HJ219" t="str">
            <v>B121</v>
          </cell>
          <cell r="HK219" t="str">
            <v>SURYAI</v>
          </cell>
          <cell r="HL219">
            <v>125000</v>
          </cell>
        </row>
        <row r="220">
          <cell r="A220" t="str">
            <v>U87</v>
          </cell>
          <cell r="B220" t="str">
            <v>RISWADI</v>
          </cell>
          <cell r="HJ220" t="str">
            <v>B130</v>
          </cell>
          <cell r="HK220" t="str">
            <v>BARU</v>
          </cell>
          <cell r="HL220">
            <v>125000</v>
          </cell>
        </row>
        <row r="221">
          <cell r="A221" t="str">
            <v>Q3</v>
          </cell>
          <cell r="B221" t="str">
            <v>MUSAIDIN</v>
          </cell>
          <cell r="HJ221" t="str">
            <v>B34</v>
          </cell>
          <cell r="HK221" t="str">
            <v>SADIRA</v>
          </cell>
          <cell r="HL221">
            <v>125000</v>
          </cell>
        </row>
        <row r="222">
          <cell r="A222" t="str">
            <v>R13</v>
          </cell>
          <cell r="B222" t="str">
            <v>DARJA</v>
          </cell>
          <cell r="HJ222" t="str">
            <v>B103</v>
          </cell>
          <cell r="HK222" t="str">
            <v>ROJI</v>
          </cell>
          <cell r="HL222">
            <v>125000</v>
          </cell>
        </row>
        <row r="223">
          <cell r="A223" t="str">
            <v>V33</v>
          </cell>
          <cell r="B223" t="str">
            <v>AMIN</v>
          </cell>
          <cell r="HJ223" t="str">
            <v>B69</v>
          </cell>
          <cell r="HK223" t="str">
            <v>ADE R</v>
          </cell>
          <cell r="HL223">
            <v>125000</v>
          </cell>
        </row>
        <row r="224">
          <cell r="A224" t="str">
            <v>H13</v>
          </cell>
          <cell r="B224" t="str">
            <v>ROSDIANA</v>
          </cell>
          <cell r="HJ224" t="str">
            <v>B129</v>
          </cell>
          <cell r="HK224" t="str">
            <v>AMANDA</v>
          </cell>
          <cell r="HL224">
            <v>125000</v>
          </cell>
        </row>
        <row r="225">
          <cell r="A225" t="str">
            <v>V34</v>
          </cell>
          <cell r="B225" t="str">
            <v>MASDIN</v>
          </cell>
          <cell r="HJ225" t="str">
            <v>P6</v>
          </cell>
          <cell r="HK225" t="str">
            <v>JUMIATI</v>
          </cell>
          <cell r="HL225">
            <v>120000</v>
          </cell>
        </row>
        <row r="226">
          <cell r="A226" t="str">
            <v>V36</v>
          </cell>
          <cell r="B226" t="str">
            <v>DARSIM</v>
          </cell>
          <cell r="HJ226" t="str">
            <v>P3</v>
          </cell>
          <cell r="HK226" t="str">
            <v>SUNYOTO</v>
          </cell>
          <cell r="HL226">
            <v>120000</v>
          </cell>
        </row>
        <row r="227">
          <cell r="A227" t="str">
            <v>V37</v>
          </cell>
          <cell r="B227" t="str">
            <v>TITIN</v>
          </cell>
          <cell r="HJ227" t="str">
            <v>P16</v>
          </cell>
          <cell r="HK227" t="str">
            <v>MP SORONG</v>
          </cell>
          <cell r="HL227">
            <v>120000</v>
          </cell>
        </row>
        <row r="228">
          <cell r="A228" t="str">
            <v>P18</v>
          </cell>
          <cell r="B228" t="str">
            <v>MUSAIDIN</v>
          </cell>
          <cell r="HJ228" t="str">
            <v>P15</v>
          </cell>
          <cell r="HK228" t="str">
            <v>JUWANDI</v>
          </cell>
          <cell r="HL228">
            <v>120000</v>
          </cell>
        </row>
        <row r="229">
          <cell r="A229" t="str">
            <v>V40</v>
          </cell>
          <cell r="B229" t="str">
            <v>SHANDI</v>
          </cell>
          <cell r="HJ229" t="str">
            <v>P12</v>
          </cell>
          <cell r="HK229" t="str">
            <v>FRENGKI</v>
          </cell>
          <cell r="HL229">
            <v>120000</v>
          </cell>
        </row>
        <row r="230">
          <cell r="A230" t="str">
            <v>V39</v>
          </cell>
          <cell r="B230" t="str">
            <v>DEDI</v>
          </cell>
          <cell r="HJ230" t="str">
            <v>P10</v>
          </cell>
          <cell r="HK230" t="str">
            <v>INDRA</v>
          </cell>
          <cell r="HL230">
            <v>120000</v>
          </cell>
        </row>
        <row r="231">
          <cell r="A231" t="str">
            <v>V45</v>
          </cell>
          <cell r="B231" t="str">
            <v>ARIYANTO</v>
          </cell>
          <cell r="HJ231" t="str">
            <v>P26</v>
          </cell>
          <cell r="HK231" t="str">
            <v>HUTUR</v>
          </cell>
          <cell r="HL231">
            <v>120000</v>
          </cell>
        </row>
        <row r="232">
          <cell r="A232" t="str">
            <v>U90</v>
          </cell>
          <cell r="B232" t="str">
            <v>KURIA</v>
          </cell>
          <cell r="HJ232" t="str">
            <v>P27</v>
          </cell>
          <cell r="HK232" t="str">
            <v>ANDI ANWAR</v>
          </cell>
          <cell r="HL232">
            <v>120000</v>
          </cell>
        </row>
        <row r="233">
          <cell r="A233" t="str">
            <v>U91</v>
          </cell>
          <cell r="B233" t="str">
            <v>ASEP</v>
          </cell>
          <cell r="HJ233" t="str">
            <v>P13</v>
          </cell>
          <cell r="HK233" t="str">
            <v>ANGGI</v>
          </cell>
          <cell r="HL233">
            <v>120000</v>
          </cell>
        </row>
        <row r="234">
          <cell r="A234" t="str">
            <v>H17</v>
          </cell>
          <cell r="B234" t="str">
            <v>MUHAMMAD</v>
          </cell>
          <cell r="HJ234" t="str">
            <v>P28</v>
          </cell>
          <cell r="HK234" t="str">
            <v>ALOK</v>
          </cell>
          <cell r="HL234">
            <v>120000</v>
          </cell>
        </row>
        <row r="235">
          <cell r="A235" t="str">
            <v>V48</v>
          </cell>
          <cell r="B235" t="str">
            <v>ZAINAL</v>
          </cell>
          <cell r="HJ235" t="str">
            <v>P29</v>
          </cell>
          <cell r="HK235" t="str">
            <v>ZULKARNAIN</v>
          </cell>
          <cell r="HL235">
            <v>120000</v>
          </cell>
        </row>
        <row r="236">
          <cell r="A236" t="str">
            <v>V47</v>
          </cell>
          <cell r="B236" t="str">
            <v>SOBRI</v>
          </cell>
          <cell r="HJ236" t="str">
            <v>P30</v>
          </cell>
          <cell r="HK236" t="str">
            <v>ADI</v>
          </cell>
          <cell r="HL236">
            <v>120000</v>
          </cell>
        </row>
        <row r="237">
          <cell r="A237" t="str">
            <v>H19</v>
          </cell>
          <cell r="B237" t="str">
            <v>YUSUF</v>
          </cell>
          <cell r="HJ237" t="str">
            <v>P18</v>
          </cell>
          <cell r="HK237" t="str">
            <v>MUSAIDIN</v>
          </cell>
          <cell r="HL237">
            <v>120000</v>
          </cell>
        </row>
        <row r="238">
          <cell r="A238" t="str">
            <v>V46</v>
          </cell>
          <cell r="B238" t="str">
            <v>HERMAN</v>
          </cell>
          <cell r="HJ238" t="str">
            <v>E1</v>
          </cell>
          <cell r="HK238" t="str">
            <v>KATI</v>
          </cell>
          <cell r="HL238">
            <v>93000</v>
          </cell>
        </row>
        <row r="239">
          <cell r="A239" t="str">
            <v>V50</v>
          </cell>
          <cell r="B239" t="str">
            <v>MARDIN</v>
          </cell>
          <cell r="HJ239" t="str">
            <v>E3</v>
          </cell>
          <cell r="HK239" t="str">
            <v>ARBA</v>
          </cell>
          <cell r="HL239">
            <v>93000</v>
          </cell>
        </row>
        <row r="240">
          <cell r="A240" t="str">
            <v>V49</v>
          </cell>
          <cell r="B240" t="str">
            <v>ANITA</v>
          </cell>
          <cell r="HJ240" t="str">
            <v>E4</v>
          </cell>
          <cell r="HK240" t="str">
            <v>UMAR</v>
          </cell>
          <cell r="HL240">
            <v>93000</v>
          </cell>
        </row>
        <row r="241">
          <cell r="A241" t="str">
            <v>V51</v>
          </cell>
          <cell r="B241" t="str">
            <v>AMDAN</v>
          </cell>
          <cell r="HJ241" t="str">
            <v>E5</v>
          </cell>
          <cell r="HK241" t="str">
            <v>ARYANTO</v>
          </cell>
          <cell r="HL241">
            <v>93000</v>
          </cell>
        </row>
        <row r="242">
          <cell r="A242" t="str">
            <v>V52</v>
          </cell>
          <cell r="B242" t="str">
            <v>SUHARI</v>
          </cell>
          <cell r="HJ242" t="str">
            <v>E8</v>
          </cell>
          <cell r="HK242" t="str">
            <v>HABRUN</v>
          </cell>
          <cell r="HL242">
            <v>93000</v>
          </cell>
        </row>
        <row r="243">
          <cell r="A243" t="str">
            <v>V53</v>
          </cell>
          <cell r="B243" t="str">
            <v>PUTRA</v>
          </cell>
          <cell r="HJ243" t="str">
            <v>E10</v>
          </cell>
          <cell r="HK243" t="str">
            <v>INDRA JAYA</v>
          </cell>
          <cell r="HL243">
            <v>93000</v>
          </cell>
        </row>
        <row r="244">
          <cell r="A244" t="str">
            <v>V54</v>
          </cell>
          <cell r="B244" t="str">
            <v>HERU</v>
          </cell>
          <cell r="HJ244" t="str">
            <v>E11</v>
          </cell>
          <cell r="HK244" t="str">
            <v>DARMAWI</v>
          </cell>
          <cell r="HL244">
            <v>93000</v>
          </cell>
        </row>
        <row r="245">
          <cell r="A245" t="str">
            <v>V55</v>
          </cell>
          <cell r="B245" t="str">
            <v>AZKA</v>
          </cell>
          <cell r="HJ245" t="str">
            <v>E12</v>
          </cell>
          <cell r="HK245" t="str">
            <v>AIDI</v>
          </cell>
          <cell r="HL245">
            <v>93000</v>
          </cell>
        </row>
        <row r="246">
          <cell r="A246" t="str">
            <v>V56</v>
          </cell>
          <cell r="B246" t="str">
            <v>MUNAYA</v>
          </cell>
          <cell r="HJ246" t="str">
            <v>E13</v>
          </cell>
          <cell r="HK246" t="str">
            <v>AGHIL</v>
          </cell>
          <cell r="HL246">
            <v>93000</v>
          </cell>
        </row>
        <row r="247">
          <cell r="A247" t="str">
            <v>R14</v>
          </cell>
          <cell r="B247" t="str">
            <v>BELLA</v>
          </cell>
          <cell r="HJ247" t="str">
            <v>E14</v>
          </cell>
          <cell r="HK247" t="str">
            <v>RAHUDI</v>
          </cell>
          <cell r="HL247">
            <v>93000</v>
          </cell>
        </row>
        <row r="248">
          <cell r="HJ248" t="str">
            <v>E18</v>
          </cell>
          <cell r="HK248" t="str">
            <v>KASRI</v>
          </cell>
          <cell r="HL248">
            <v>93000</v>
          </cell>
        </row>
        <row r="249">
          <cell r="HJ249" t="str">
            <v>E19</v>
          </cell>
          <cell r="HK249" t="str">
            <v>HENDRA</v>
          </cell>
          <cell r="HL249">
            <v>93000</v>
          </cell>
        </row>
        <row r="250">
          <cell r="HJ250" t="str">
            <v>E21</v>
          </cell>
          <cell r="HK250" t="str">
            <v>NASRI</v>
          </cell>
          <cell r="HL250">
            <v>93000</v>
          </cell>
        </row>
        <row r="251">
          <cell r="HJ251" t="str">
            <v>E28</v>
          </cell>
          <cell r="HK251" t="str">
            <v>PARDIN</v>
          </cell>
          <cell r="HL251">
            <v>93000</v>
          </cell>
        </row>
        <row r="252">
          <cell r="HJ252" t="str">
            <v>E38</v>
          </cell>
          <cell r="HK252" t="str">
            <v>HERMAN</v>
          </cell>
          <cell r="HL252">
            <v>93000</v>
          </cell>
        </row>
        <row r="253">
          <cell r="HJ253" t="str">
            <v>E39</v>
          </cell>
          <cell r="HK253" t="str">
            <v>ABDUL MANAF</v>
          </cell>
          <cell r="HL253">
            <v>93000</v>
          </cell>
        </row>
        <row r="254">
          <cell r="HJ254" t="str">
            <v>E40</v>
          </cell>
          <cell r="HK254" t="str">
            <v>SAMRAN</v>
          </cell>
          <cell r="HL254">
            <v>93000</v>
          </cell>
        </row>
        <row r="255">
          <cell r="HJ255" t="str">
            <v>E50</v>
          </cell>
          <cell r="HK255" t="str">
            <v>ADUL</v>
          </cell>
          <cell r="HL255">
            <v>93000</v>
          </cell>
        </row>
        <row r="256">
          <cell r="HJ256" t="str">
            <v>E54</v>
          </cell>
          <cell r="HK256" t="str">
            <v>ISTIMEWA</v>
          </cell>
          <cell r="HL256">
            <v>93000</v>
          </cell>
        </row>
        <row r="257">
          <cell r="HJ257" t="str">
            <v>E56</v>
          </cell>
          <cell r="HK257" t="str">
            <v>AGRA</v>
          </cell>
          <cell r="HL257">
            <v>93000</v>
          </cell>
        </row>
        <row r="258">
          <cell r="HJ258" t="str">
            <v>E58</v>
          </cell>
          <cell r="HK258" t="str">
            <v xml:space="preserve">AKIONG </v>
          </cell>
          <cell r="HL258">
            <v>93000</v>
          </cell>
        </row>
        <row r="259">
          <cell r="HJ259" t="str">
            <v>E61</v>
          </cell>
          <cell r="HK259" t="str">
            <v>JULIANTO</v>
          </cell>
          <cell r="HL259">
            <v>93000</v>
          </cell>
        </row>
        <row r="260">
          <cell r="HJ260" t="str">
            <v>E67</v>
          </cell>
          <cell r="HK260" t="str">
            <v>ATAT</v>
          </cell>
          <cell r="HL260">
            <v>93000</v>
          </cell>
        </row>
        <row r="261">
          <cell r="HJ261" t="str">
            <v>E78</v>
          </cell>
          <cell r="HK261" t="str">
            <v>MASTONI</v>
          </cell>
          <cell r="HL261">
            <v>93000</v>
          </cell>
        </row>
        <row r="262">
          <cell r="HJ262" t="str">
            <v>E17</v>
          </cell>
          <cell r="HK262" t="str">
            <v>YULIANTI</v>
          </cell>
          <cell r="HL262">
            <v>93000</v>
          </cell>
        </row>
        <row r="263">
          <cell r="HJ263" t="str">
            <v>E79</v>
          </cell>
          <cell r="HK263" t="str">
            <v>AGUS MULYONO</v>
          </cell>
          <cell r="HL263">
            <v>93000</v>
          </cell>
        </row>
        <row r="264">
          <cell r="HJ264" t="str">
            <v>E31</v>
          </cell>
          <cell r="HK264" t="str">
            <v>ANGGA</v>
          </cell>
          <cell r="HL264">
            <v>93000</v>
          </cell>
        </row>
        <row r="265">
          <cell r="HJ265" t="str">
            <v>E30</v>
          </cell>
          <cell r="HK265" t="str">
            <v>SARWEDI</v>
          </cell>
          <cell r="HL265">
            <v>93000</v>
          </cell>
        </row>
        <row r="266">
          <cell r="HJ266" t="str">
            <v>E33</v>
          </cell>
          <cell r="HK266" t="str">
            <v>NURHIDAYATI</v>
          </cell>
          <cell r="HL266">
            <v>93000</v>
          </cell>
        </row>
        <row r="267">
          <cell r="HJ267" t="str">
            <v>E32</v>
          </cell>
          <cell r="HK267" t="str">
            <v>YUNI</v>
          </cell>
          <cell r="HL267">
            <v>93000</v>
          </cell>
        </row>
        <row r="268">
          <cell r="HJ268" t="str">
            <v>E38</v>
          </cell>
          <cell r="HK268" t="str">
            <v>SRI  REJEKI</v>
          </cell>
          <cell r="HL268">
            <v>93000</v>
          </cell>
        </row>
        <row r="269">
          <cell r="HJ269" t="str">
            <v>E35</v>
          </cell>
          <cell r="HK269" t="str">
            <v>TOPAN</v>
          </cell>
          <cell r="HL269">
            <v>93000</v>
          </cell>
        </row>
        <row r="270">
          <cell r="HJ270" t="str">
            <v>E37</v>
          </cell>
          <cell r="HK270" t="str">
            <v>SISKA</v>
          </cell>
          <cell r="HL270">
            <v>93000</v>
          </cell>
        </row>
        <row r="271">
          <cell r="HJ271" t="str">
            <v>E43</v>
          </cell>
          <cell r="HK271" t="str">
            <v>SISKA</v>
          </cell>
          <cell r="HL271">
            <v>93000</v>
          </cell>
        </row>
        <row r="272">
          <cell r="HJ272" t="str">
            <v>E44</v>
          </cell>
          <cell r="HK272" t="str">
            <v>SARMAN</v>
          </cell>
          <cell r="HL272">
            <v>93000</v>
          </cell>
        </row>
        <row r="273">
          <cell r="HJ273" t="str">
            <v>E74</v>
          </cell>
          <cell r="HK273" t="str">
            <v>ADE SURYANI</v>
          </cell>
          <cell r="HL273">
            <v>93000</v>
          </cell>
        </row>
        <row r="274">
          <cell r="HJ274" t="str">
            <v>N5</v>
          </cell>
          <cell r="HK274" t="str">
            <v>HUSNI</v>
          </cell>
          <cell r="HL274">
            <v>105000</v>
          </cell>
        </row>
        <row r="275">
          <cell r="HJ275" t="str">
            <v>N6</v>
          </cell>
          <cell r="HK275" t="str">
            <v>MOYO EFFENDI</v>
          </cell>
          <cell r="HL275">
            <v>105000</v>
          </cell>
        </row>
        <row r="276">
          <cell r="HJ276" t="str">
            <v>N8</v>
          </cell>
          <cell r="HK276" t="str">
            <v>FATIMAH</v>
          </cell>
          <cell r="HL276">
            <v>105000</v>
          </cell>
        </row>
        <row r="277">
          <cell r="HJ277" t="str">
            <v>N10</v>
          </cell>
          <cell r="HK277" t="str">
            <v>ZAINUL</v>
          </cell>
          <cell r="HL277">
            <v>105000</v>
          </cell>
        </row>
        <row r="278">
          <cell r="HJ278" t="str">
            <v>N16</v>
          </cell>
          <cell r="HK278" t="str">
            <v>ALI MANSYUR</v>
          </cell>
          <cell r="HL278">
            <v>105000</v>
          </cell>
        </row>
        <row r="279">
          <cell r="HJ279" t="str">
            <v>N18</v>
          </cell>
          <cell r="HK279" t="str">
            <v>MUSA</v>
          </cell>
          <cell r="HL279">
            <v>105000</v>
          </cell>
        </row>
        <row r="280">
          <cell r="HJ280" t="str">
            <v>N24</v>
          </cell>
          <cell r="HK280" t="str">
            <v>KUSNAIDI</v>
          </cell>
          <cell r="HL280">
            <v>105000</v>
          </cell>
        </row>
        <row r="281">
          <cell r="HJ281" t="str">
            <v>N29</v>
          </cell>
          <cell r="HK281" t="str">
            <v>MASKUR</v>
          </cell>
          <cell r="HL281">
            <v>105000</v>
          </cell>
        </row>
        <row r="282">
          <cell r="HJ282" t="str">
            <v>N33</v>
          </cell>
          <cell r="HK282" t="str">
            <v>MUDHER</v>
          </cell>
          <cell r="HL282">
            <v>105000</v>
          </cell>
        </row>
        <row r="283">
          <cell r="HJ283" t="str">
            <v>N37</v>
          </cell>
          <cell r="HK283" t="str">
            <v>BUDI</v>
          </cell>
          <cell r="HL283">
            <v>105000</v>
          </cell>
        </row>
        <row r="284">
          <cell r="HJ284" t="str">
            <v>N40</v>
          </cell>
          <cell r="HK284" t="str">
            <v>RAHMAT</v>
          </cell>
          <cell r="HL284">
            <v>105000</v>
          </cell>
        </row>
        <row r="285">
          <cell r="HJ285" t="str">
            <v>N47</v>
          </cell>
          <cell r="HK285" t="str">
            <v>JUNAEDI</v>
          </cell>
          <cell r="HL285">
            <v>105000</v>
          </cell>
        </row>
        <row r="286">
          <cell r="HJ286" t="str">
            <v>N57</v>
          </cell>
          <cell r="HK286" t="str">
            <v>RUHANA</v>
          </cell>
          <cell r="HL286">
            <v>105000</v>
          </cell>
        </row>
        <row r="287">
          <cell r="HJ287" t="str">
            <v>N44</v>
          </cell>
          <cell r="HK287" t="str">
            <v>IPUNG</v>
          </cell>
          <cell r="HL287">
            <v>105000</v>
          </cell>
        </row>
        <row r="288">
          <cell r="HJ288" t="str">
            <v>N51</v>
          </cell>
          <cell r="HK288" t="str">
            <v>SAMSI</v>
          </cell>
          <cell r="HL288">
            <v>105000</v>
          </cell>
        </row>
        <row r="289">
          <cell r="HJ289" t="str">
            <v>N52</v>
          </cell>
          <cell r="HK289" t="str">
            <v>LIANA</v>
          </cell>
          <cell r="HL289">
            <v>105000</v>
          </cell>
        </row>
        <row r="290">
          <cell r="HJ290" t="str">
            <v>N55</v>
          </cell>
          <cell r="HK290" t="str">
            <v>IFAH</v>
          </cell>
          <cell r="HL290">
            <v>105000</v>
          </cell>
        </row>
        <row r="291">
          <cell r="HJ291" t="str">
            <v>N56</v>
          </cell>
          <cell r="HK291" t="str">
            <v>ANNA</v>
          </cell>
          <cell r="HL291">
            <v>105000</v>
          </cell>
        </row>
        <row r="292">
          <cell r="HJ292" t="str">
            <v>N58</v>
          </cell>
          <cell r="HK292" t="str">
            <v>DAVID</v>
          </cell>
          <cell r="HL292">
            <v>105000</v>
          </cell>
        </row>
        <row r="293">
          <cell r="HJ293" t="str">
            <v>N59</v>
          </cell>
          <cell r="HK293" t="str">
            <v>MATRAJI</v>
          </cell>
          <cell r="HL293">
            <v>105000</v>
          </cell>
        </row>
        <row r="294">
          <cell r="HJ294" t="str">
            <v>N60</v>
          </cell>
          <cell r="HK294" t="str">
            <v>DEDI</v>
          </cell>
          <cell r="HL294">
            <v>105000</v>
          </cell>
        </row>
        <row r="295">
          <cell r="HJ295" t="str">
            <v>N61</v>
          </cell>
          <cell r="HK295" t="str">
            <v>ABDUL GOFUR</v>
          </cell>
          <cell r="HL295">
            <v>105000</v>
          </cell>
        </row>
        <row r="296">
          <cell r="HJ296" t="str">
            <v>N65</v>
          </cell>
          <cell r="HK296" t="str">
            <v>IRAWATI</v>
          </cell>
          <cell r="HL296">
            <v>105000</v>
          </cell>
        </row>
        <row r="297">
          <cell r="HJ297" t="str">
            <v>N15</v>
          </cell>
          <cell r="HK297" t="str">
            <v>HENI</v>
          </cell>
          <cell r="HL297">
            <v>105000</v>
          </cell>
        </row>
        <row r="298">
          <cell r="HJ298" t="str">
            <v>N69</v>
          </cell>
          <cell r="HK298" t="str">
            <v>LISON</v>
          </cell>
          <cell r="HL298">
            <v>105000</v>
          </cell>
        </row>
        <row r="299">
          <cell r="HJ299" t="str">
            <v>N70</v>
          </cell>
          <cell r="HK299" t="str">
            <v>IBAD</v>
          </cell>
          <cell r="HL299">
            <v>105000</v>
          </cell>
        </row>
        <row r="300">
          <cell r="HJ300" t="str">
            <v>N71</v>
          </cell>
          <cell r="HK300" t="str">
            <v>ELSERIA</v>
          </cell>
          <cell r="HL300">
            <v>105000</v>
          </cell>
        </row>
        <row r="301">
          <cell r="HJ301" t="str">
            <v>N63</v>
          </cell>
          <cell r="HK301" t="str">
            <v>MASNIYANTO</v>
          </cell>
          <cell r="HL301">
            <v>105000</v>
          </cell>
        </row>
        <row r="302">
          <cell r="HJ302" t="str">
            <v>N62</v>
          </cell>
          <cell r="HK302" t="str">
            <v>SRI</v>
          </cell>
          <cell r="HL302">
            <v>105000</v>
          </cell>
        </row>
        <row r="303">
          <cell r="HJ303" t="str">
            <v>H16</v>
          </cell>
          <cell r="HK303" t="str">
            <v>MIN JIU</v>
          </cell>
          <cell r="HL303">
            <v>115000</v>
          </cell>
        </row>
        <row r="304">
          <cell r="HJ304" t="str">
            <v>A122</v>
          </cell>
          <cell r="HK304" t="str">
            <v>HOTIMAH</v>
          </cell>
          <cell r="HL304">
            <v>122000</v>
          </cell>
        </row>
        <row r="305">
          <cell r="HJ305" t="str">
            <v>C10</v>
          </cell>
          <cell r="HK305" t="str">
            <v>BARU</v>
          </cell>
          <cell r="HL305">
            <v>120000</v>
          </cell>
        </row>
        <row r="306">
          <cell r="HJ306" t="str">
            <v>A123</v>
          </cell>
          <cell r="HK306" t="str">
            <v>BARU</v>
          </cell>
          <cell r="HL306">
            <v>122000</v>
          </cell>
        </row>
        <row r="307">
          <cell r="HJ307" t="str">
            <v>G5</v>
          </cell>
          <cell r="HK307" t="str">
            <v>BARU</v>
          </cell>
          <cell r="HL307">
            <v>115000</v>
          </cell>
        </row>
        <row r="308">
          <cell r="HJ308" t="str">
            <v>B81</v>
          </cell>
          <cell r="HK308" t="str">
            <v>BARU</v>
          </cell>
          <cell r="HL308">
            <v>125000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J14" sqref="J14"/>
    </sheetView>
  </sheetViews>
  <sheetFormatPr defaultRowHeight="24.95" customHeight="1" x14ac:dyDescent="0.3"/>
  <cols>
    <col min="1" max="2" width="5.7109375" style="1" customWidth="1"/>
    <col min="3" max="3" width="7.5703125" style="1" customWidth="1"/>
    <col min="4" max="4" width="27.7109375" style="1" bestFit="1" customWidth="1"/>
    <col min="5" max="5" width="14" style="35" customWidth="1"/>
    <col min="6" max="6" width="12.5703125" style="1" customWidth="1"/>
    <col min="7" max="7" width="15.42578125" style="1" bestFit="1" customWidth="1"/>
    <col min="8" max="8" width="11.5703125" style="1" bestFit="1" customWidth="1"/>
    <col min="9" max="9" width="15.85546875" style="1" bestFit="1" customWidth="1"/>
    <col min="10" max="10" width="25.5703125" style="1" customWidth="1"/>
    <col min="11" max="11" width="15.7109375" style="7" customWidth="1"/>
    <col min="12" max="12" width="17.140625" style="1" customWidth="1"/>
    <col min="13" max="14" width="18.7109375" style="1" customWidth="1"/>
    <col min="15" max="15" width="12.7109375" style="1" customWidth="1"/>
    <col min="16" max="16" width="16.42578125" style="1" customWidth="1"/>
    <col min="17" max="17" width="16" style="1" bestFit="1" customWidth="1"/>
    <col min="18" max="18" width="19.42578125" style="1" bestFit="1" customWidth="1"/>
    <col min="19" max="19" width="19.42578125" style="1" customWidth="1"/>
    <col min="20" max="20" width="22.5703125" style="1" customWidth="1"/>
    <col min="21" max="21" width="22.42578125" style="1" customWidth="1"/>
    <col min="22" max="22" width="15.140625" style="1" customWidth="1"/>
    <col min="23" max="23" width="18.5703125" style="7" customWidth="1"/>
    <col min="24" max="24" width="25.28515625" style="1" customWidth="1"/>
    <col min="25" max="25" width="24.85546875" style="1" bestFit="1" customWidth="1"/>
    <col min="26" max="26" width="22.42578125" style="7" customWidth="1"/>
    <col min="27" max="27" width="13.85546875" style="7" customWidth="1"/>
    <col min="28" max="16384" width="9.140625" style="1"/>
  </cols>
  <sheetData>
    <row r="1" spans="1:27" ht="24.95" customHeight="1" x14ac:dyDescent="0.3">
      <c r="B1" s="2" t="s">
        <v>0</v>
      </c>
      <c r="C1" s="2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 spans="1:27" ht="24.95" customHeight="1" x14ac:dyDescent="0.3">
      <c r="B2" s="8"/>
      <c r="C2" s="8"/>
      <c r="D2" s="3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7" s="10" customFormat="1" ht="24.95" customHeight="1" x14ac:dyDescent="0.3">
      <c r="B3" s="41" t="s">
        <v>1</v>
      </c>
      <c r="C3" s="41" t="s">
        <v>37</v>
      </c>
      <c r="D3" s="41" t="s">
        <v>2</v>
      </c>
      <c r="E3" s="42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  <c r="L3" s="39" t="s">
        <v>10</v>
      </c>
      <c r="M3" s="39" t="s">
        <v>11</v>
      </c>
      <c r="N3" s="36" t="s">
        <v>12</v>
      </c>
      <c r="O3" s="36" t="s">
        <v>13</v>
      </c>
      <c r="P3" s="36" t="s">
        <v>14</v>
      </c>
      <c r="Q3" s="36"/>
      <c r="R3" s="36"/>
      <c r="S3" s="39" t="s">
        <v>15</v>
      </c>
      <c r="T3" s="39" t="s">
        <v>16</v>
      </c>
      <c r="U3" s="36" t="s">
        <v>17</v>
      </c>
      <c r="V3" s="36" t="s">
        <v>18</v>
      </c>
      <c r="W3" s="37" t="s">
        <v>19</v>
      </c>
      <c r="X3" s="36" t="s">
        <v>20</v>
      </c>
      <c r="Y3" s="36" t="s">
        <v>21</v>
      </c>
      <c r="Z3" s="37" t="s">
        <v>22</v>
      </c>
      <c r="AA3" s="38" t="s">
        <v>23</v>
      </c>
    </row>
    <row r="4" spans="1:27" s="10" customFormat="1" ht="24.95" customHeight="1" x14ac:dyDescent="0.3">
      <c r="B4" s="41"/>
      <c r="C4" s="41"/>
      <c r="D4" s="41"/>
      <c r="E4" s="42"/>
      <c r="F4" s="36"/>
      <c r="G4" s="36"/>
      <c r="H4" s="36"/>
      <c r="I4" s="36"/>
      <c r="J4" s="36"/>
      <c r="K4" s="37"/>
      <c r="L4" s="40"/>
      <c r="M4" s="40"/>
      <c r="N4" s="36"/>
      <c r="O4" s="36"/>
      <c r="P4" s="11" t="s">
        <v>24</v>
      </c>
      <c r="Q4" s="44" t="s">
        <v>25</v>
      </c>
      <c r="R4" s="11" t="s">
        <v>5</v>
      </c>
      <c r="S4" s="40"/>
      <c r="T4" s="40"/>
      <c r="U4" s="36"/>
      <c r="V4" s="36"/>
      <c r="W4" s="37"/>
      <c r="X4" s="36"/>
      <c r="Y4" s="36"/>
      <c r="Z4" s="37"/>
      <c r="AA4" s="38"/>
    </row>
    <row r="5" spans="1:27" ht="24.95" customHeight="1" x14ac:dyDescent="0.3">
      <c r="B5" s="12"/>
      <c r="C5" s="12"/>
      <c r="D5" s="13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  <c r="W5" s="15"/>
      <c r="X5" s="15"/>
      <c r="Y5" s="15"/>
      <c r="Z5" s="17"/>
      <c r="AA5" s="17"/>
    </row>
    <row r="6" spans="1:27" ht="24.95" customHeight="1" x14ac:dyDescent="0.3">
      <c r="A6" s="1" t="s">
        <v>26</v>
      </c>
      <c r="B6" s="18"/>
      <c r="C6" s="18"/>
      <c r="D6" s="19"/>
      <c r="E6" s="20"/>
      <c r="F6" s="16"/>
      <c r="G6" s="16">
        <f t="shared" ref="G6:G14" si="0">SUM(E6:F6)</f>
        <v>0</v>
      </c>
      <c r="H6" s="16"/>
      <c r="I6" s="16"/>
      <c r="J6" s="16"/>
      <c r="K6" s="16" t="e">
        <f>+J6/G6</f>
        <v>#DIV/0!</v>
      </c>
      <c r="L6" s="16"/>
      <c r="M6" s="16">
        <f>E6*L6</f>
        <v>0</v>
      </c>
      <c r="N6" s="16">
        <f t="shared" ref="N6:N14" si="1">J6+M6</f>
        <v>0</v>
      </c>
      <c r="O6" s="16" t="e">
        <f>N6/G6</f>
        <v>#DIV/0!</v>
      </c>
      <c r="P6" s="16">
        <f>IFERROR(VLOOKUP(C6,'[3]KODE SUPLIER'!HJ:HL,3,FALSE),0)</f>
        <v>0</v>
      </c>
      <c r="Q6" s="16"/>
      <c r="R6" s="16">
        <f t="shared" ref="R6:R14" si="2">SUM(P6:Q6)</f>
        <v>0</v>
      </c>
      <c r="S6" s="16"/>
      <c r="T6" s="16">
        <f>E6*R6</f>
        <v>0</v>
      </c>
      <c r="U6" s="16">
        <f>J6+T6</f>
        <v>0</v>
      </c>
      <c r="V6" s="16" t="e">
        <f>((U6)/G6)</f>
        <v>#DIV/0!</v>
      </c>
      <c r="W6" s="16"/>
      <c r="X6" s="16">
        <f>G6*W6</f>
        <v>0</v>
      </c>
      <c r="Y6" s="16">
        <f>N6-(U6+X6+S6)</f>
        <v>0</v>
      </c>
      <c r="Z6" s="43" t="e">
        <f>U6/(I6)</f>
        <v>#DIV/0!</v>
      </c>
      <c r="AA6" s="21"/>
    </row>
    <row r="7" spans="1:27" ht="24.95" customHeight="1" x14ac:dyDescent="0.3">
      <c r="B7" s="18"/>
      <c r="C7" s="18"/>
      <c r="D7" s="19"/>
      <c r="E7" s="20"/>
      <c r="F7" s="16"/>
      <c r="G7" s="16">
        <f t="shared" si="0"/>
        <v>0</v>
      </c>
      <c r="H7" s="16"/>
      <c r="I7" s="16"/>
      <c r="J7" s="16"/>
      <c r="K7" s="16" t="e">
        <f>+J7/G7</f>
        <v>#DIV/0!</v>
      </c>
      <c r="L7" s="16"/>
      <c r="M7" s="16">
        <f>E7*L7</f>
        <v>0</v>
      </c>
      <c r="N7" s="16">
        <f t="shared" si="1"/>
        <v>0</v>
      </c>
      <c r="O7" s="16" t="e">
        <f>N7/G7</f>
        <v>#DIV/0!</v>
      </c>
      <c r="P7" s="16">
        <f>IFERROR(VLOOKUP(C7,'[3]KODE SUPLIER'!HJ:HL,3,FALSE),0)</f>
        <v>0</v>
      </c>
      <c r="Q7" s="16"/>
      <c r="R7" s="16">
        <f t="shared" ref="R7:R14" si="3">SUM(P7:Q7)</f>
        <v>0</v>
      </c>
      <c r="S7" s="16"/>
      <c r="T7" s="16">
        <f t="shared" ref="T7:T14" si="4">E7*R7</f>
        <v>0</v>
      </c>
      <c r="U7" s="16">
        <f t="shared" ref="U7:U14" si="5">J7+T7</f>
        <v>0</v>
      </c>
      <c r="V7" s="16" t="e">
        <f t="shared" ref="V7:V14" si="6">((U7)/G7)</f>
        <v>#DIV/0!</v>
      </c>
      <c r="W7" s="16"/>
      <c r="X7" s="16">
        <f t="shared" ref="X7:X14" si="7">G7*W7</f>
        <v>0</v>
      </c>
      <c r="Y7" s="16">
        <f t="shared" ref="Y7:Y14" si="8">N7-(U7+X7+S7)</f>
        <v>0</v>
      </c>
      <c r="Z7" s="43" t="e">
        <f t="shared" ref="Z7:Z14" si="9">U7/(I7)</f>
        <v>#DIV/0!</v>
      </c>
      <c r="AA7" s="21"/>
    </row>
    <row r="8" spans="1:27" ht="24.95" customHeight="1" x14ac:dyDescent="0.3">
      <c r="B8" s="18"/>
      <c r="C8" s="18"/>
      <c r="D8" s="19"/>
      <c r="E8" s="20"/>
      <c r="F8" s="16"/>
      <c r="G8" s="16">
        <f t="shared" si="0"/>
        <v>0</v>
      </c>
      <c r="H8" s="16"/>
      <c r="I8" s="16"/>
      <c r="J8" s="16"/>
      <c r="K8" s="16" t="e">
        <f>+J8/G8</f>
        <v>#DIV/0!</v>
      </c>
      <c r="L8" s="16"/>
      <c r="M8" s="16">
        <f>E8*L8</f>
        <v>0</v>
      </c>
      <c r="N8" s="16">
        <f t="shared" si="1"/>
        <v>0</v>
      </c>
      <c r="O8" s="16" t="e">
        <f>N8/G8</f>
        <v>#DIV/0!</v>
      </c>
      <c r="P8" s="16">
        <f>IFERROR(VLOOKUP(C8,'[3]KODE SUPLIER'!HJ:HL,3,FALSE),0)</f>
        <v>0</v>
      </c>
      <c r="Q8" s="16"/>
      <c r="R8" s="16">
        <f t="shared" si="3"/>
        <v>0</v>
      </c>
      <c r="S8" s="16"/>
      <c r="T8" s="16">
        <f t="shared" si="4"/>
        <v>0</v>
      </c>
      <c r="U8" s="16">
        <f t="shared" si="5"/>
        <v>0</v>
      </c>
      <c r="V8" s="16" t="e">
        <f t="shared" si="6"/>
        <v>#DIV/0!</v>
      </c>
      <c r="W8" s="16"/>
      <c r="X8" s="16">
        <f t="shared" si="7"/>
        <v>0</v>
      </c>
      <c r="Y8" s="16">
        <f t="shared" si="8"/>
        <v>0</v>
      </c>
      <c r="Z8" s="43" t="e">
        <f t="shared" si="9"/>
        <v>#DIV/0!</v>
      </c>
      <c r="AA8" s="21"/>
    </row>
    <row r="9" spans="1:27" ht="24.95" customHeight="1" x14ac:dyDescent="0.3">
      <c r="B9" s="18"/>
      <c r="C9" s="18"/>
      <c r="D9" s="19"/>
      <c r="E9" s="20"/>
      <c r="F9" s="16"/>
      <c r="G9" s="16">
        <f t="shared" si="0"/>
        <v>0</v>
      </c>
      <c r="H9" s="16"/>
      <c r="I9" s="16"/>
      <c r="J9" s="16"/>
      <c r="K9" s="16" t="e">
        <f>+J9/G9</f>
        <v>#DIV/0!</v>
      </c>
      <c r="L9" s="16"/>
      <c r="M9" s="16">
        <f>E9*L9</f>
        <v>0</v>
      </c>
      <c r="N9" s="16">
        <f t="shared" si="1"/>
        <v>0</v>
      </c>
      <c r="O9" s="16" t="e">
        <f>N9/G9</f>
        <v>#DIV/0!</v>
      </c>
      <c r="P9" s="16">
        <f>IFERROR(VLOOKUP(C9,'[3]KODE SUPLIER'!HJ:HL,3,FALSE),0)</f>
        <v>0</v>
      </c>
      <c r="Q9" s="16"/>
      <c r="R9" s="16">
        <f t="shared" si="3"/>
        <v>0</v>
      </c>
      <c r="S9" s="16"/>
      <c r="T9" s="16">
        <f t="shared" si="4"/>
        <v>0</v>
      </c>
      <c r="U9" s="16">
        <f t="shared" si="5"/>
        <v>0</v>
      </c>
      <c r="V9" s="16" t="e">
        <f t="shared" si="6"/>
        <v>#DIV/0!</v>
      </c>
      <c r="W9" s="16"/>
      <c r="X9" s="16">
        <f t="shared" si="7"/>
        <v>0</v>
      </c>
      <c r="Y9" s="16">
        <f t="shared" si="8"/>
        <v>0</v>
      </c>
      <c r="Z9" s="43" t="e">
        <f t="shared" si="9"/>
        <v>#DIV/0!</v>
      </c>
      <c r="AA9" s="21"/>
    </row>
    <row r="10" spans="1:27" ht="24.95" customHeight="1" x14ac:dyDescent="0.3">
      <c r="B10" s="18"/>
      <c r="C10" s="18"/>
      <c r="D10" s="19"/>
      <c r="E10" s="20"/>
      <c r="F10" s="16"/>
      <c r="G10" s="16">
        <f t="shared" si="0"/>
        <v>0</v>
      </c>
      <c r="H10" s="16"/>
      <c r="I10" s="16"/>
      <c r="J10" s="16"/>
      <c r="K10" s="16" t="e">
        <f>+J10/G10</f>
        <v>#DIV/0!</v>
      </c>
      <c r="L10" s="16"/>
      <c r="M10" s="16">
        <f>E10*L10</f>
        <v>0</v>
      </c>
      <c r="N10" s="16">
        <f t="shared" si="1"/>
        <v>0</v>
      </c>
      <c r="O10" s="16" t="e">
        <f>N10/G10</f>
        <v>#DIV/0!</v>
      </c>
      <c r="P10" s="16">
        <f>IFERROR(VLOOKUP(C10,'[3]KODE SUPLIER'!HJ:HL,3,FALSE),0)</f>
        <v>0</v>
      </c>
      <c r="Q10" s="16"/>
      <c r="R10" s="16">
        <f t="shared" si="3"/>
        <v>0</v>
      </c>
      <c r="S10" s="16"/>
      <c r="T10" s="16">
        <f t="shared" si="4"/>
        <v>0</v>
      </c>
      <c r="U10" s="16">
        <f t="shared" si="5"/>
        <v>0</v>
      </c>
      <c r="V10" s="16" t="e">
        <f t="shared" si="6"/>
        <v>#DIV/0!</v>
      </c>
      <c r="W10" s="16"/>
      <c r="X10" s="16">
        <f t="shared" si="7"/>
        <v>0</v>
      </c>
      <c r="Y10" s="16">
        <f t="shared" si="8"/>
        <v>0</v>
      </c>
      <c r="Z10" s="43" t="e">
        <f t="shared" si="9"/>
        <v>#DIV/0!</v>
      </c>
      <c r="AA10" s="21"/>
    </row>
    <row r="11" spans="1:27" ht="24.95" customHeight="1" x14ac:dyDescent="0.3">
      <c r="B11" s="18"/>
      <c r="C11" s="18"/>
      <c r="D11" s="19"/>
      <c r="E11" s="20"/>
      <c r="F11" s="16"/>
      <c r="G11" s="16">
        <f t="shared" si="0"/>
        <v>0</v>
      </c>
      <c r="H11" s="16"/>
      <c r="I11" s="16"/>
      <c r="J11" s="16"/>
      <c r="K11" s="16" t="e">
        <f>+J11/G11</f>
        <v>#DIV/0!</v>
      </c>
      <c r="L11" s="16"/>
      <c r="M11" s="16">
        <f>E11*L11</f>
        <v>0</v>
      </c>
      <c r="N11" s="16">
        <f t="shared" si="1"/>
        <v>0</v>
      </c>
      <c r="O11" s="16" t="e">
        <f>N11/G11</f>
        <v>#DIV/0!</v>
      </c>
      <c r="P11" s="16">
        <f>IFERROR(VLOOKUP(C11,'[3]KODE SUPLIER'!HJ:HL,3,FALSE),0)</f>
        <v>0</v>
      </c>
      <c r="Q11" s="16"/>
      <c r="R11" s="16">
        <f t="shared" si="3"/>
        <v>0</v>
      </c>
      <c r="S11" s="16"/>
      <c r="T11" s="16">
        <f t="shared" si="4"/>
        <v>0</v>
      </c>
      <c r="U11" s="16">
        <f t="shared" si="5"/>
        <v>0</v>
      </c>
      <c r="V11" s="16" t="e">
        <f t="shared" si="6"/>
        <v>#DIV/0!</v>
      </c>
      <c r="W11" s="16"/>
      <c r="X11" s="16">
        <f t="shared" si="7"/>
        <v>0</v>
      </c>
      <c r="Y11" s="16">
        <f t="shared" si="8"/>
        <v>0</v>
      </c>
      <c r="Z11" s="43" t="e">
        <f t="shared" si="9"/>
        <v>#DIV/0!</v>
      </c>
      <c r="AA11" s="21"/>
    </row>
    <row r="12" spans="1:27" ht="24.95" customHeight="1" x14ac:dyDescent="0.3">
      <c r="B12" s="18"/>
      <c r="C12" s="18"/>
      <c r="D12" s="19"/>
      <c r="E12" s="20"/>
      <c r="F12" s="16"/>
      <c r="G12" s="16">
        <f t="shared" si="0"/>
        <v>0</v>
      </c>
      <c r="H12" s="16"/>
      <c r="I12" s="16"/>
      <c r="J12" s="16"/>
      <c r="K12" s="16" t="e">
        <f>+J12/G12</f>
        <v>#DIV/0!</v>
      </c>
      <c r="L12" s="16"/>
      <c r="M12" s="16">
        <f>E12*L12</f>
        <v>0</v>
      </c>
      <c r="N12" s="16">
        <f t="shared" si="1"/>
        <v>0</v>
      </c>
      <c r="O12" s="16" t="e">
        <f>N12/G12</f>
        <v>#DIV/0!</v>
      </c>
      <c r="P12" s="16">
        <f>IFERROR(VLOOKUP(C12,'[3]KODE SUPLIER'!HJ:HL,3,FALSE),0)</f>
        <v>0</v>
      </c>
      <c r="Q12" s="16"/>
      <c r="R12" s="16">
        <f t="shared" si="3"/>
        <v>0</v>
      </c>
      <c r="S12" s="16"/>
      <c r="T12" s="16">
        <f t="shared" si="4"/>
        <v>0</v>
      </c>
      <c r="U12" s="16">
        <f t="shared" si="5"/>
        <v>0</v>
      </c>
      <c r="V12" s="16" t="e">
        <f t="shared" si="6"/>
        <v>#DIV/0!</v>
      </c>
      <c r="W12" s="16"/>
      <c r="X12" s="16">
        <f t="shared" si="7"/>
        <v>0</v>
      </c>
      <c r="Y12" s="16">
        <f t="shared" si="8"/>
        <v>0</v>
      </c>
      <c r="Z12" s="43" t="e">
        <f t="shared" si="9"/>
        <v>#DIV/0!</v>
      </c>
      <c r="AA12" s="21"/>
    </row>
    <row r="13" spans="1:27" ht="24.95" customHeight="1" x14ac:dyDescent="0.3">
      <c r="B13" s="18"/>
      <c r="C13" s="18"/>
      <c r="D13" s="19"/>
      <c r="E13" s="20"/>
      <c r="F13" s="16"/>
      <c r="G13" s="16">
        <f t="shared" si="0"/>
        <v>0</v>
      </c>
      <c r="H13" s="16"/>
      <c r="I13" s="16"/>
      <c r="J13" s="16"/>
      <c r="K13" s="16" t="e">
        <f>+J13/G13</f>
        <v>#DIV/0!</v>
      </c>
      <c r="L13" s="16"/>
      <c r="M13" s="16">
        <f>E13*L13</f>
        <v>0</v>
      </c>
      <c r="N13" s="16">
        <f t="shared" si="1"/>
        <v>0</v>
      </c>
      <c r="O13" s="16" t="e">
        <f>N13/G13</f>
        <v>#DIV/0!</v>
      </c>
      <c r="P13" s="16">
        <f>IFERROR(VLOOKUP(C13,'[3]KODE SUPLIER'!HJ:HL,3,FALSE),0)</f>
        <v>0</v>
      </c>
      <c r="Q13" s="16"/>
      <c r="R13" s="16">
        <f t="shared" si="3"/>
        <v>0</v>
      </c>
      <c r="S13" s="16"/>
      <c r="T13" s="16">
        <f t="shared" si="4"/>
        <v>0</v>
      </c>
      <c r="U13" s="16">
        <f t="shared" si="5"/>
        <v>0</v>
      </c>
      <c r="V13" s="16" t="e">
        <f t="shared" si="6"/>
        <v>#DIV/0!</v>
      </c>
      <c r="W13" s="16"/>
      <c r="X13" s="16">
        <f t="shared" si="7"/>
        <v>0</v>
      </c>
      <c r="Y13" s="16">
        <f t="shared" si="8"/>
        <v>0</v>
      </c>
      <c r="Z13" s="43" t="e">
        <f t="shared" si="9"/>
        <v>#DIV/0!</v>
      </c>
      <c r="AA13" s="21"/>
    </row>
    <row r="14" spans="1:27" ht="24.95" customHeight="1" x14ac:dyDescent="0.3">
      <c r="B14" s="18"/>
      <c r="C14" s="18"/>
      <c r="D14" s="19"/>
      <c r="E14" s="20"/>
      <c r="F14" s="16"/>
      <c r="G14" s="16">
        <f t="shared" si="0"/>
        <v>0</v>
      </c>
      <c r="H14" s="16"/>
      <c r="I14" s="16"/>
      <c r="J14" s="16"/>
      <c r="K14" s="16" t="e">
        <f>+J14/G14</f>
        <v>#DIV/0!</v>
      </c>
      <c r="L14" s="16"/>
      <c r="M14" s="16">
        <f>E14*L14</f>
        <v>0</v>
      </c>
      <c r="N14" s="16">
        <f t="shared" si="1"/>
        <v>0</v>
      </c>
      <c r="O14" s="16" t="e">
        <f>N14/G14</f>
        <v>#DIV/0!</v>
      </c>
      <c r="P14" s="16">
        <f>IFERROR(VLOOKUP(C14,'[3]KODE SUPLIER'!HJ:HL,3,FALSE),0)</f>
        <v>0</v>
      </c>
      <c r="Q14" s="16"/>
      <c r="R14" s="16">
        <f t="shared" si="3"/>
        <v>0</v>
      </c>
      <c r="S14" s="16"/>
      <c r="T14" s="16">
        <f t="shared" si="4"/>
        <v>0</v>
      </c>
      <c r="U14" s="16">
        <f t="shared" si="5"/>
        <v>0</v>
      </c>
      <c r="V14" s="16" t="e">
        <f t="shared" si="6"/>
        <v>#DIV/0!</v>
      </c>
      <c r="W14" s="16"/>
      <c r="X14" s="16">
        <f t="shared" si="7"/>
        <v>0</v>
      </c>
      <c r="Y14" s="16">
        <f t="shared" si="8"/>
        <v>0</v>
      </c>
      <c r="Z14" s="43" t="e">
        <f t="shared" si="9"/>
        <v>#DIV/0!</v>
      </c>
      <c r="AA14" s="21"/>
    </row>
    <row r="15" spans="1:27" s="22" customFormat="1" ht="24.95" customHeight="1" x14ac:dyDescent="0.3">
      <c r="B15" s="12"/>
      <c r="C15" s="12"/>
      <c r="D15" s="13"/>
      <c r="E15" s="14">
        <f t="shared" ref="E15:I15" si="10">SUM(E6:E14)</f>
        <v>0</v>
      </c>
      <c r="F15" s="15">
        <f t="shared" si="10"/>
        <v>0</v>
      </c>
      <c r="G15" s="15">
        <f t="shared" si="10"/>
        <v>0</v>
      </c>
      <c r="H15" s="15">
        <f t="shared" si="10"/>
        <v>0</v>
      </c>
      <c r="I15" s="15">
        <f t="shared" si="10"/>
        <v>0</v>
      </c>
      <c r="J15" s="15">
        <f>SUM(J6:J14)</f>
        <v>0</v>
      </c>
      <c r="K15" s="15"/>
      <c r="L15" s="15"/>
      <c r="M15" s="15">
        <f>SUM(M6:M14)</f>
        <v>0</v>
      </c>
      <c r="N15" s="15">
        <f>SUM(N6:N14)</f>
        <v>0</v>
      </c>
      <c r="O15" s="15"/>
      <c r="P15" s="15"/>
      <c r="Q15" s="15"/>
      <c r="R15" s="15"/>
      <c r="S15" s="15">
        <f>SUM(S6:S14)</f>
        <v>0</v>
      </c>
      <c r="T15" s="15">
        <f>SUM(T6:T14)</f>
        <v>0</v>
      </c>
      <c r="U15" s="15">
        <f>SUM(U6:U14)</f>
        <v>0</v>
      </c>
      <c r="V15" s="15"/>
      <c r="W15" s="15"/>
      <c r="X15" s="15">
        <f>SUM(X6:X14)</f>
        <v>0</v>
      </c>
      <c r="Y15" s="15">
        <f>SUM(Y6:Y14)</f>
        <v>0</v>
      </c>
      <c r="Z15" s="23"/>
      <c r="AA15" s="23"/>
    </row>
    <row r="16" spans="1:27" ht="24.95" customHeight="1" x14ac:dyDescent="0.3">
      <c r="B16" s="12"/>
      <c r="C16" s="12"/>
      <c r="D16" s="13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5"/>
      <c r="X16" s="15"/>
      <c r="Y16" s="15"/>
      <c r="Z16" s="17"/>
      <c r="AA16" s="17"/>
    </row>
    <row r="17" spans="1:27" ht="24.95" customHeight="1" x14ac:dyDescent="0.3">
      <c r="A17" s="1" t="s">
        <v>27</v>
      </c>
      <c r="B17" s="18"/>
      <c r="C17" s="18"/>
      <c r="D17" s="19"/>
      <c r="E17" s="20"/>
      <c r="F17" s="16"/>
      <c r="G17" s="16">
        <f t="shared" ref="G17:G24" si="11">SUM(E17:F17)</f>
        <v>0</v>
      </c>
      <c r="H17" s="16"/>
      <c r="I17" s="16"/>
      <c r="J17" s="16"/>
      <c r="K17" s="16" t="e">
        <f>+J17/G17</f>
        <v>#DIV/0!</v>
      </c>
      <c r="L17" s="16"/>
      <c r="M17" s="16">
        <f>E17*L17</f>
        <v>0</v>
      </c>
      <c r="N17" s="16">
        <f t="shared" ref="N17:N24" si="12">J17+M17</f>
        <v>0</v>
      </c>
      <c r="O17" s="16" t="e">
        <f>N17/G17</f>
        <v>#DIV/0!</v>
      </c>
      <c r="P17" s="16">
        <f>IFERROR(VLOOKUP(C17,'[3]KODE SUPLIER'!HJ:HL,3,FALSE),0)</f>
        <v>0</v>
      </c>
      <c r="Q17" s="16"/>
      <c r="R17" s="16">
        <f t="shared" ref="R17:R24" si="13">SUM(P17:Q17)</f>
        <v>0</v>
      </c>
      <c r="S17" s="16"/>
      <c r="T17" s="16">
        <f t="shared" ref="T17:T24" si="14">E17*R17</f>
        <v>0</v>
      </c>
      <c r="U17" s="16">
        <f t="shared" ref="U17:U24" si="15">J17+T17</f>
        <v>0</v>
      </c>
      <c r="V17" s="16" t="e">
        <f t="shared" ref="V17:V24" si="16">((U17)/G17)</f>
        <v>#DIV/0!</v>
      </c>
      <c r="W17" s="16"/>
      <c r="X17" s="16">
        <f t="shared" ref="X17:X24" si="17">G17*W17</f>
        <v>0</v>
      </c>
      <c r="Y17" s="16">
        <f t="shared" ref="Y17:Y24" si="18">N17-(U17+X17+S17)</f>
        <v>0</v>
      </c>
      <c r="Z17" s="43" t="e">
        <f t="shared" ref="Z17:Z24" si="19">U17/(I17)</f>
        <v>#DIV/0!</v>
      </c>
      <c r="AA17" s="21"/>
    </row>
    <row r="18" spans="1:27" ht="24.95" customHeight="1" x14ac:dyDescent="0.3">
      <c r="B18" s="18"/>
      <c r="C18" s="18"/>
      <c r="D18" s="19"/>
      <c r="E18" s="20"/>
      <c r="F18" s="16"/>
      <c r="G18" s="16">
        <f t="shared" si="11"/>
        <v>0</v>
      </c>
      <c r="H18" s="16"/>
      <c r="I18" s="16"/>
      <c r="J18" s="16"/>
      <c r="K18" s="16" t="e">
        <f>+J18/G18</f>
        <v>#DIV/0!</v>
      </c>
      <c r="L18" s="16"/>
      <c r="M18" s="16">
        <f>E18*L18</f>
        <v>0</v>
      </c>
      <c r="N18" s="16">
        <f t="shared" si="12"/>
        <v>0</v>
      </c>
      <c r="O18" s="16" t="e">
        <f>N18/G18</f>
        <v>#DIV/0!</v>
      </c>
      <c r="P18" s="16">
        <f>IFERROR(VLOOKUP(C18,'[3]KODE SUPLIER'!HJ:HL,3,FALSE),0)</f>
        <v>0</v>
      </c>
      <c r="Q18" s="16"/>
      <c r="R18" s="16">
        <f t="shared" si="13"/>
        <v>0</v>
      </c>
      <c r="S18" s="16"/>
      <c r="T18" s="16">
        <f t="shared" si="14"/>
        <v>0</v>
      </c>
      <c r="U18" s="16">
        <f t="shared" si="15"/>
        <v>0</v>
      </c>
      <c r="V18" s="16" t="e">
        <f t="shared" si="16"/>
        <v>#DIV/0!</v>
      </c>
      <c r="W18" s="16"/>
      <c r="X18" s="16">
        <f t="shared" si="17"/>
        <v>0</v>
      </c>
      <c r="Y18" s="16">
        <f t="shared" si="18"/>
        <v>0</v>
      </c>
      <c r="Z18" s="43" t="e">
        <f t="shared" si="19"/>
        <v>#DIV/0!</v>
      </c>
      <c r="AA18" s="21"/>
    </row>
    <row r="19" spans="1:27" ht="24.95" customHeight="1" x14ac:dyDescent="0.3">
      <c r="B19" s="18"/>
      <c r="C19" s="18"/>
      <c r="D19" s="19"/>
      <c r="E19" s="20"/>
      <c r="F19" s="16"/>
      <c r="G19" s="16">
        <f t="shared" si="11"/>
        <v>0</v>
      </c>
      <c r="H19" s="16"/>
      <c r="I19" s="16"/>
      <c r="J19" s="16"/>
      <c r="K19" s="16" t="e">
        <f>+J19/G19</f>
        <v>#DIV/0!</v>
      </c>
      <c r="L19" s="16"/>
      <c r="M19" s="16">
        <f>E19*L19</f>
        <v>0</v>
      </c>
      <c r="N19" s="16">
        <f t="shared" si="12"/>
        <v>0</v>
      </c>
      <c r="O19" s="16" t="e">
        <f>N19/G19</f>
        <v>#DIV/0!</v>
      </c>
      <c r="P19" s="16">
        <f>IFERROR(VLOOKUP(C19,'[3]KODE SUPLIER'!HJ:HL,3,FALSE),0)</f>
        <v>0</v>
      </c>
      <c r="Q19" s="16"/>
      <c r="R19" s="16">
        <f t="shared" si="13"/>
        <v>0</v>
      </c>
      <c r="S19" s="16"/>
      <c r="T19" s="16">
        <f t="shared" si="14"/>
        <v>0</v>
      </c>
      <c r="U19" s="16">
        <f t="shared" si="15"/>
        <v>0</v>
      </c>
      <c r="V19" s="16" t="e">
        <f t="shared" si="16"/>
        <v>#DIV/0!</v>
      </c>
      <c r="W19" s="16"/>
      <c r="X19" s="16">
        <f t="shared" si="17"/>
        <v>0</v>
      </c>
      <c r="Y19" s="16">
        <f t="shared" si="18"/>
        <v>0</v>
      </c>
      <c r="Z19" s="43" t="e">
        <f t="shared" si="19"/>
        <v>#DIV/0!</v>
      </c>
      <c r="AA19" s="21"/>
    </row>
    <row r="20" spans="1:27" ht="24.95" customHeight="1" x14ac:dyDescent="0.3">
      <c r="B20" s="18"/>
      <c r="C20" s="18"/>
      <c r="D20" s="19"/>
      <c r="E20" s="20"/>
      <c r="F20" s="16"/>
      <c r="G20" s="16">
        <f t="shared" si="11"/>
        <v>0</v>
      </c>
      <c r="H20" s="16"/>
      <c r="I20" s="16"/>
      <c r="J20" s="16"/>
      <c r="K20" s="16" t="e">
        <f>+J20/G20</f>
        <v>#DIV/0!</v>
      </c>
      <c r="L20" s="16"/>
      <c r="M20" s="16">
        <f>E20*L20</f>
        <v>0</v>
      </c>
      <c r="N20" s="16">
        <f t="shared" si="12"/>
        <v>0</v>
      </c>
      <c r="O20" s="16" t="e">
        <f>N20/G20</f>
        <v>#DIV/0!</v>
      </c>
      <c r="P20" s="16">
        <f>IFERROR(VLOOKUP(C20,'[3]KODE SUPLIER'!HJ:HL,3,FALSE),0)</f>
        <v>0</v>
      </c>
      <c r="Q20" s="16"/>
      <c r="R20" s="16">
        <f t="shared" si="13"/>
        <v>0</v>
      </c>
      <c r="S20" s="16"/>
      <c r="T20" s="16">
        <f t="shared" si="14"/>
        <v>0</v>
      </c>
      <c r="U20" s="16">
        <f t="shared" si="15"/>
        <v>0</v>
      </c>
      <c r="V20" s="16" t="e">
        <f t="shared" si="16"/>
        <v>#DIV/0!</v>
      </c>
      <c r="W20" s="16"/>
      <c r="X20" s="16">
        <f t="shared" si="17"/>
        <v>0</v>
      </c>
      <c r="Y20" s="16">
        <f t="shared" si="18"/>
        <v>0</v>
      </c>
      <c r="Z20" s="43" t="e">
        <f t="shared" si="19"/>
        <v>#DIV/0!</v>
      </c>
      <c r="AA20" s="21"/>
    </row>
    <row r="21" spans="1:27" ht="24.95" customHeight="1" x14ac:dyDescent="0.3">
      <c r="B21" s="18"/>
      <c r="C21" s="18"/>
      <c r="D21" s="19"/>
      <c r="E21" s="20"/>
      <c r="F21" s="16"/>
      <c r="G21" s="16">
        <f t="shared" si="11"/>
        <v>0</v>
      </c>
      <c r="H21" s="16"/>
      <c r="I21" s="16"/>
      <c r="J21" s="16"/>
      <c r="K21" s="16" t="e">
        <f>+J21/G21</f>
        <v>#DIV/0!</v>
      </c>
      <c r="L21" s="16"/>
      <c r="M21" s="16">
        <f>E21*L21</f>
        <v>0</v>
      </c>
      <c r="N21" s="16">
        <f t="shared" si="12"/>
        <v>0</v>
      </c>
      <c r="O21" s="16" t="e">
        <f>N21/G21</f>
        <v>#DIV/0!</v>
      </c>
      <c r="P21" s="16">
        <f>IFERROR(VLOOKUP(C21,'[3]KODE SUPLIER'!HJ:HL,3,FALSE),0)</f>
        <v>0</v>
      </c>
      <c r="Q21" s="16"/>
      <c r="R21" s="16">
        <f t="shared" si="13"/>
        <v>0</v>
      </c>
      <c r="S21" s="16"/>
      <c r="T21" s="16">
        <f t="shared" si="14"/>
        <v>0</v>
      </c>
      <c r="U21" s="16">
        <f t="shared" si="15"/>
        <v>0</v>
      </c>
      <c r="V21" s="16" t="e">
        <f t="shared" si="16"/>
        <v>#DIV/0!</v>
      </c>
      <c r="W21" s="16"/>
      <c r="X21" s="16">
        <f t="shared" si="17"/>
        <v>0</v>
      </c>
      <c r="Y21" s="16">
        <f t="shared" si="18"/>
        <v>0</v>
      </c>
      <c r="Z21" s="43" t="e">
        <f t="shared" si="19"/>
        <v>#DIV/0!</v>
      </c>
      <c r="AA21" s="21"/>
    </row>
    <row r="22" spans="1:27" ht="24.95" customHeight="1" x14ac:dyDescent="0.3">
      <c r="B22" s="18"/>
      <c r="C22" s="18"/>
      <c r="D22" s="19"/>
      <c r="E22" s="20"/>
      <c r="F22" s="16"/>
      <c r="G22" s="16">
        <f t="shared" si="11"/>
        <v>0</v>
      </c>
      <c r="H22" s="16"/>
      <c r="I22" s="16"/>
      <c r="J22" s="16"/>
      <c r="K22" s="16" t="e">
        <f>+J22/G22</f>
        <v>#DIV/0!</v>
      </c>
      <c r="L22" s="16"/>
      <c r="M22" s="16">
        <f>E22*L22</f>
        <v>0</v>
      </c>
      <c r="N22" s="16">
        <f t="shared" si="12"/>
        <v>0</v>
      </c>
      <c r="O22" s="16" t="e">
        <f>N22/G22</f>
        <v>#DIV/0!</v>
      </c>
      <c r="P22" s="16">
        <f>IFERROR(VLOOKUP(C22,'[3]KODE SUPLIER'!HJ:HL,3,FALSE),0)</f>
        <v>0</v>
      </c>
      <c r="Q22" s="16"/>
      <c r="R22" s="16">
        <f t="shared" si="13"/>
        <v>0</v>
      </c>
      <c r="S22" s="16"/>
      <c r="T22" s="16">
        <f t="shared" si="14"/>
        <v>0</v>
      </c>
      <c r="U22" s="16">
        <f t="shared" si="15"/>
        <v>0</v>
      </c>
      <c r="V22" s="16" t="e">
        <f t="shared" si="16"/>
        <v>#DIV/0!</v>
      </c>
      <c r="W22" s="16"/>
      <c r="X22" s="16">
        <f t="shared" si="17"/>
        <v>0</v>
      </c>
      <c r="Y22" s="16">
        <f t="shared" si="18"/>
        <v>0</v>
      </c>
      <c r="Z22" s="43" t="e">
        <f t="shared" si="19"/>
        <v>#DIV/0!</v>
      </c>
      <c r="AA22" s="21"/>
    </row>
    <row r="23" spans="1:27" ht="24.95" customHeight="1" x14ac:dyDescent="0.3">
      <c r="B23" s="18"/>
      <c r="C23" s="18"/>
      <c r="D23" s="19"/>
      <c r="E23" s="20"/>
      <c r="F23" s="16"/>
      <c r="G23" s="16">
        <f t="shared" si="11"/>
        <v>0</v>
      </c>
      <c r="H23" s="16"/>
      <c r="I23" s="16"/>
      <c r="J23" s="16"/>
      <c r="K23" s="16" t="e">
        <f>+J23/G23</f>
        <v>#DIV/0!</v>
      </c>
      <c r="L23" s="16"/>
      <c r="M23" s="16">
        <f>E23*L23</f>
        <v>0</v>
      </c>
      <c r="N23" s="16">
        <f t="shared" si="12"/>
        <v>0</v>
      </c>
      <c r="O23" s="16" t="e">
        <f>N23/G23</f>
        <v>#DIV/0!</v>
      </c>
      <c r="P23" s="16">
        <f>IFERROR(VLOOKUP(C23,'[3]KODE SUPLIER'!HJ:HL,3,FALSE),0)</f>
        <v>0</v>
      </c>
      <c r="Q23" s="16"/>
      <c r="R23" s="16">
        <f t="shared" si="13"/>
        <v>0</v>
      </c>
      <c r="S23" s="16"/>
      <c r="T23" s="16">
        <f t="shared" si="14"/>
        <v>0</v>
      </c>
      <c r="U23" s="16">
        <f t="shared" si="15"/>
        <v>0</v>
      </c>
      <c r="V23" s="16" t="e">
        <f t="shared" si="16"/>
        <v>#DIV/0!</v>
      </c>
      <c r="W23" s="16"/>
      <c r="X23" s="16">
        <f t="shared" si="17"/>
        <v>0</v>
      </c>
      <c r="Y23" s="16">
        <f t="shared" si="18"/>
        <v>0</v>
      </c>
      <c r="Z23" s="43" t="e">
        <f t="shared" si="19"/>
        <v>#DIV/0!</v>
      </c>
      <c r="AA23" s="21"/>
    </row>
    <row r="24" spans="1:27" ht="24.95" customHeight="1" x14ac:dyDescent="0.3">
      <c r="B24" s="18"/>
      <c r="C24" s="18"/>
      <c r="D24" s="19"/>
      <c r="E24" s="20"/>
      <c r="F24" s="16"/>
      <c r="G24" s="16">
        <f t="shared" si="11"/>
        <v>0</v>
      </c>
      <c r="H24" s="16"/>
      <c r="I24" s="16"/>
      <c r="J24" s="16"/>
      <c r="K24" s="16" t="e">
        <f>+J24/G24</f>
        <v>#DIV/0!</v>
      </c>
      <c r="L24" s="16"/>
      <c r="M24" s="16">
        <f>E24*L24</f>
        <v>0</v>
      </c>
      <c r="N24" s="16">
        <f t="shared" si="12"/>
        <v>0</v>
      </c>
      <c r="O24" s="16" t="e">
        <f>N24/G24</f>
        <v>#DIV/0!</v>
      </c>
      <c r="P24" s="16">
        <f>IFERROR(VLOOKUP(C24,'[3]KODE SUPLIER'!HJ:HL,3,FALSE),0)</f>
        <v>0</v>
      </c>
      <c r="Q24" s="16"/>
      <c r="R24" s="16">
        <f t="shared" si="13"/>
        <v>0</v>
      </c>
      <c r="S24" s="16"/>
      <c r="T24" s="16">
        <f t="shared" si="14"/>
        <v>0</v>
      </c>
      <c r="U24" s="16">
        <f t="shared" si="15"/>
        <v>0</v>
      </c>
      <c r="V24" s="16" t="e">
        <f t="shared" si="16"/>
        <v>#DIV/0!</v>
      </c>
      <c r="W24" s="16"/>
      <c r="X24" s="16">
        <f t="shared" si="17"/>
        <v>0</v>
      </c>
      <c r="Y24" s="16">
        <f t="shared" si="18"/>
        <v>0</v>
      </c>
      <c r="Z24" s="43" t="e">
        <f t="shared" si="19"/>
        <v>#DIV/0!</v>
      </c>
      <c r="AA24" s="21"/>
    </row>
    <row r="25" spans="1:27" s="22" customFormat="1" ht="24.95" customHeight="1" x14ac:dyDescent="0.3">
      <c r="B25" s="12"/>
      <c r="C25" s="12"/>
      <c r="D25" s="13"/>
      <c r="E25" s="14">
        <f t="shared" ref="E25:I25" si="20">SUM(E17:E24)</f>
        <v>0</v>
      </c>
      <c r="F25" s="15">
        <f t="shared" si="20"/>
        <v>0</v>
      </c>
      <c r="G25" s="15">
        <f t="shared" si="20"/>
        <v>0</v>
      </c>
      <c r="H25" s="15">
        <f t="shared" si="20"/>
        <v>0</v>
      </c>
      <c r="I25" s="15">
        <f t="shared" si="20"/>
        <v>0</v>
      </c>
      <c r="J25" s="15">
        <f>SUM(J17:J24)</f>
        <v>0</v>
      </c>
      <c r="K25" s="15"/>
      <c r="L25" s="15"/>
      <c r="M25" s="15">
        <f>SUM(M17:M24)</f>
        <v>0</v>
      </c>
      <c r="N25" s="15">
        <f>SUM(N17:N24)</f>
        <v>0</v>
      </c>
      <c r="O25" s="15"/>
      <c r="P25" s="15"/>
      <c r="Q25" s="15"/>
      <c r="R25" s="15"/>
      <c r="S25" s="15">
        <f>SUM(S17:S24)</f>
        <v>0</v>
      </c>
      <c r="T25" s="15">
        <f>SUM(T17:T24)</f>
        <v>0</v>
      </c>
      <c r="U25" s="15">
        <f>SUM(U17:U24)</f>
        <v>0</v>
      </c>
      <c r="V25" s="15"/>
      <c r="W25" s="15"/>
      <c r="X25" s="15">
        <f>SUM(X17:X24)</f>
        <v>0</v>
      </c>
      <c r="Y25" s="15">
        <f>SUM(Y17:Y24)</f>
        <v>0</v>
      </c>
      <c r="Z25" s="23"/>
      <c r="AA25" s="23"/>
    </row>
    <row r="26" spans="1:27" ht="24.95" customHeight="1" x14ac:dyDescent="0.3">
      <c r="B26" s="12"/>
      <c r="C26" s="12"/>
      <c r="D26" s="13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6"/>
      <c r="W26" s="15"/>
      <c r="X26" s="15"/>
      <c r="Y26" s="15"/>
      <c r="Z26" s="17"/>
      <c r="AA26" s="17"/>
    </row>
    <row r="27" spans="1:27" ht="24.95" customHeight="1" x14ac:dyDescent="0.3">
      <c r="A27" s="1" t="s">
        <v>28</v>
      </c>
      <c r="B27" s="18"/>
      <c r="C27" s="18"/>
      <c r="D27" s="19"/>
      <c r="E27" s="20"/>
      <c r="F27" s="16"/>
      <c r="G27" s="16">
        <f t="shared" ref="G27:G31" si="21">SUM(E27:F27)</f>
        <v>0</v>
      </c>
      <c r="H27" s="16"/>
      <c r="I27" s="16"/>
      <c r="J27" s="16"/>
      <c r="K27" s="16" t="e">
        <f>+J27/G27</f>
        <v>#DIV/0!</v>
      </c>
      <c r="L27" s="16"/>
      <c r="M27" s="16">
        <f>E27*L27</f>
        <v>0</v>
      </c>
      <c r="N27" s="16">
        <f t="shared" ref="N27:N31" si="22">J27+M27</f>
        <v>0</v>
      </c>
      <c r="O27" s="16" t="e">
        <f>N27/G27</f>
        <v>#DIV/0!</v>
      </c>
      <c r="P27" s="16">
        <f>IFERROR(VLOOKUP(C27,'[3]KODE SUPLIER'!HJ:HL,3,FALSE),0)</f>
        <v>0</v>
      </c>
      <c r="Q27" s="16"/>
      <c r="R27" s="16">
        <f t="shared" ref="R27:R31" si="23">SUM(P27:Q27)</f>
        <v>0</v>
      </c>
      <c r="S27" s="16"/>
      <c r="T27" s="16">
        <f t="shared" ref="T27:T31" si="24">E27*R27</f>
        <v>0</v>
      </c>
      <c r="U27" s="16">
        <f t="shared" ref="U27:U31" si="25">J27+T27</f>
        <v>0</v>
      </c>
      <c r="V27" s="16" t="e">
        <f t="shared" ref="V27:V31" si="26">((U27)/G27)</f>
        <v>#DIV/0!</v>
      </c>
      <c r="W27" s="16"/>
      <c r="X27" s="16">
        <f t="shared" ref="X27:X31" si="27">G27*W27</f>
        <v>0</v>
      </c>
      <c r="Y27" s="16">
        <f t="shared" ref="Y27:Y31" si="28">N27-(U27+X27+S27)</f>
        <v>0</v>
      </c>
      <c r="Z27" s="43" t="e">
        <f t="shared" ref="Z27:Z31" si="29">U27/(I27)</f>
        <v>#DIV/0!</v>
      </c>
      <c r="AA27" s="21"/>
    </row>
    <row r="28" spans="1:27" ht="24.95" customHeight="1" x14ac:dyDescent="0.3">
      <c r="B28" s="18"/>
      <c r="C28" s="18"/>
      <c r="D28" s="19"/>
      <c r="E28" s="20"/>
      <c r="F28" s="16"/>
      <c r="G28" s="16">
        <f t="shared" si="21"/>
        <v>0</v>
      </c>
      <c r="H28" s="16"/>
      <c r="I28" s="16"/>
      <c r="J28" s="16"/>
      <c r="K28" s="16" t="e">
        <f>+J28/G28</f>
        <v>#DIV/0!</v>
      </c>
      <c r="L28" s="16"/>
      <c r="M28" s="16">
        <f>E28*L28</f>
        <v>0</v>
      </c>
      <c r="N28" s="16">
        <f t="shared" si="22"/>
        <v>0</v>
      </c>
      <c r="O28" s="16" t="e">
        <f>N28/G28</f>
        <v>#DIV/0!</v>
      </c>
      <c r="P28" s="16">
        <f>IFERROR(VLOOKUP(C28,'[3]KODE SUPLIER'!HJ:HL,3,FALSE),0)</f>
        <v>0</v>
      </c>
      <c r="Q28" s="16"/>
      <c r="R28" s="16">
        <f t="shared" si="23"/>
        <v>0</v>
      </c>
      <c r="S28" s="16"/>
      <c r="T28" s="16">
        <f t="shared" si="24"/>
        <v>0</v>
      </c>
      <c r="U28" s="16">
        <f t="shared" si="25"/>
        <v>0</v>
      </c>
      <c r="V28" s="16" t="e">
        <f t="shared" si="26"/>
        <v>#DIV/0!</v>
      </c>
      <c r="W28" s="16"/>
      <c r="X28" s="16">
        <f t="shared" si="27"/>
        <v>0</v>
      </c>
      <c r="Y28" s="16">
        <f t="shared" si="28"/>
        <v>0</v>
      </c>
      <c r="Z28" s="43" t="e">
        <f t="shared" si="29"/>
        <v>#DIV/0!</v>
      </c>
      <c r="AA28" s="21"/>
    </row>
    <row r="29" spans="1:27" ht="24.95" customHeight="1" x14ac:dyDescent="0.3">
      <c r="B29" s="18"/>
      <c r="C29" s="18"/>
      <c r="D29" s="19"/>
      <c r="E29" s="20"/>
      <c r="F29" s="16"/>
      <c r="G29" s="16">
        <f t="shared" si="21"/>
        <v>0</v>
      </c>
      <c r="H29" s="16"/>
      <c r="I29" s="16"/>
      <c r="J29" s="16"/>
      <c r="K29" s="16" t="e">
        <f>+J29/G29</f>
        <v>#DIV/0!</v>
      </c>
      <c r="L29" s="16"/>
      <c r="M29" s="16">
        <f>E29*L29</f>
        <v>0</v>
      </c>
      <c r="N29" s="16">
        <f t="shared" si="22"/>
        <v>0</v>
      </c>
      <c r="O29" s="16" t="e">
        <f>N29/G29</f>
        <v>#DIV/0!</v>
      </c>
      <c r="P29" s="16">
        <f>IFERROR(VLOOKUP(C29,'[3]KODE SUPLIER'!HJ:HL,3,FALSE),0)</f>
        <v>0</v>
      </c>
      <c r="Q29" s="16"/>
      <c r="R29" s="16">
        <f t="shared" si="23"/>
        <v>0</v>
      </c>
      <c r="S29" s="16"/>
      <c r="T29" s="16">
        <f t="shared" si="24"/>
        <v>0</v>
      </c>
      <c r="U29" s="16">
        <f t="shared" si="25"/>
        <v>0</v>
      </c>
      <c r="V29" s="16" t="e">
        <f t="shared" si="26"/>
        <v>#DIV/0!</v>
      </c>
      <c r="W29" s="16"/>
      <c r="X29" s="16">
        <f t="shared" si="27"/>
        <v>0</v>
      </c>
      <c r="Y29" s="16">
        <f t="shared" si="28"/>
        <v>0</v>
      </c>
      <c r="Z29" s="43" t="e">
        <f t="shared" si="29"/>
        <v>#DIV/0!</v>
      </c>
      <c r="AA29" s="21"/>
    </row>
    <row r="30" spans="1:27" ht="24.95" customHeight="1" x14ac:dyDescent="0.3">
      <c r="B30" s="18"/>
      <c r="C30" s="18"/>
      <c r="D30" s="19"/>
      <c r="E30" s="20"/>
      <c r="F30" s="16"/>
      <c r="G30" s="16">
        <f t="shared" si="21"/>
        <v>0</v>
      </c>
      <c r="H30" s="16"/>
      <c r="I30" s="16"/>
      <c r="J30" s="16"/>
      <c r="K30" s="16" t="e">
        <f>+J30/G30</f>
        <v>#DIV/0!</v>
      </c>
      <c r="L30" s="16"/>
      <c r="M30" s="16">
        <f>E30*L30</f>
        <v>0</v>
      </c>
      <c r="N30" s="16">
        <f t="shared" si="22"/>
        <v>0</v>
      </c>
      <c r="O30" s="16" t="e">
        <f>N30/G30</f>
        <v>#DIV/0!</v>
      </c>
      <c r="P30" s="16">
        <f>IFERROR(VLOOKUP(C30,'[3]KODE SUPLIER'!HJ:HL,3,FALSE),0)</f>
        <v>0</v>
      </c>
      <c r="Q30" s="16"/>
      <c r="R30" s="16">
        <f t="shared" si="23"/>
        <v>0</v>
      </c>
      <c r="S30" s="16"/>
      <c r="T30" s="16">
        <f t="shared" si="24"/>
        <v>0</v>
      </c>
      <c r="U30" s="16">
        <f t="shared" si="25"/>
        <v>0</v>
      </c>
      <c r="V30" s="16" t="e">
        <f t="shared" si="26"/>
        <v>#DIV/0!</v>
      </c>
      <c r="W30" s="16"/>
      <c r="X30" s="16">
        <f t="shared" si="27"/>
        <v>0</v>
      </c>
      <c r="Y30" s="16">
        <f t="shared" si="28"/>
        <v>0</v>
      </c>
      <c r="Z30" s="43" t="e">
        <f t="shared" si="29"/>
        <v>#DIV/0!</v>
      </c>
      <c r="AA30" s="21"/>
    </row>
    <row r="31" spans="1:27" ht="24.95" customHeight="1" x14ac:dyDescent="0.3">
      <c r="B31" s="18"/>
      <c r="C31" s="18"/>
      <c r="D31" s="19"/>
      <c r="E31" s="20"/>
      <c r="F31" s="16"/>
      <c r="G31" s="16">
        <f t="shared" si="21"/>
        <v>0</v>
      </c>
      <c r="H31" s="16"/>
      <c r="I31" s="16"/>
      <c r="J31" s="16"/>
      <c r="K31" s="16" t="e">
        <f>+J31/G31</f>
        <v>#DIV/0!</v>
      </c>
      <c r="L31" s="16"/>
      <c r="M31" s="16">
        <f>E31*L31</f>
        <v>0</v>
      </c>
      <c r="N31" s="16">
        <f t="shared" si="22"/>
        <v>0</v>
      </c>
      <c r="O31" s="16" t="e">
        <f>N31/G31</f>
        <v>#DIV/0!</v>
      </c>
      <c r="P31" s="16">
        <f>IFERROR(VLOOKUP(C31,'[3]KODE SUPLIER'!HJ:HL,3,FALSE),0)</f>
        <v>0</v>
      </c>
      <c r="Q31" s="16"/>
      <c r="R31" s="16">
        <f t="shared" si="23"/>
        <v>0</v>
      </c>
      <c r="S31" s="16"/>
      <c r="T31" s="16">
        <f t="shared" si="24"/>
        <v>0</v>
      </c>
      <c r="U31" s="16">
        <f t="shared" si="25"/>
        <v>0</v>
      </c>
      <c r="V31" s="16" t="e">
        <f t="shared" si="26"/>
        <v>#DIV/0!</v>
      </c>
      <c r="W31" s="16"/>
      <c r="X31" s="16">
        <f t="shared" si="27"/>
        <v>0</v>
      </c>
      <c r="Y31" s="16">
        <f t="shared" si="28"/>
        <v>0</v>
      </c>
      <c r="Z31" s="43" t="e">
        <f t="shared" si="29"/>
        <v>#DIV/0!</v>
      </c>
      <c r="AA31" s="21"/>
    </row>
    <row r="32" spans="1:27" s="22" customFormat="1" ht="24.95" customHeight="1" x14ac:dyDescent="0.3">
      <c r="B32" s="12"/>
      <c r="C32" s="12"/>
      <c r="D32" s="13"/>
      <c r="E32" s="14">
        <f t="shared" ref="E32:I32" si="30">SUM(E27:E31)</f>
        <v>0</v>
      </c>
      <c r="F32" s="15">
        <f t="shared" si="30"/>
        <v>0</v>
      </c>
      <c r="G32" s="15">
        <f t="shared" si="30"/>
        <v>0</v>
      </c>
      <c r="H32" s="15">
        <f t="shared" si="30"/>
        <v>0</v>
      </c>
      <c r="I32" s="15">
        <f t="shared" si="30"/>
        <v>0</v>
      </c>
      <c r="J32" s="15">
        <f>SUM(J27:J31)</f>
        <v>0</v>
      </c>
      <c r="K32" s="15"/>
      <c r="L32" s="15"/>
      <c r="M32" s="15">
        <f>SUM(M27:M31)</f>
        <v>0</v>
      </c>
      <c r="N32" s="15">
        <f>SUM(N27:N31)</f>
        <v>0</v>
      </c>
      <c r="O32" s="15"/>
      <c r="P32" s="15"/>
      <c r="Q32" s="15"/>
      <c r="R32" s="15"/>
      <c r="S32" s="15">
        <f>SUM(S27:S31)</f>
        <v>0</v>
      </c>
      <c r="T32" s="15">
        <f>SUM(T27:T31)</f>
        <v>0</v>
      </c>
      <c r="U32" s="15">
        <f>SUM(U27:U31)</f>
        <v>0</v>
      </c>
      <c r="V32" s="15"/>
      <c r="W32" s="15"/>
      <c r="X32" s="15">
        <f>SUM(X27:X31)</f>
        <v>0</v>
      </c>
      <c r="Y32" s="15">
        <f>SUM(Y27:Y31)</f>
        <v>0</v>
      </c>
      <c r="Z32" s="23"/>
      <c r="AA32" s="23"/>
    </row>
    <row r="33" spans="1:27" ht="24.95" customHeight="1" x14ac:dyDescent="0.3">
      <c r="B33" s="12"/>
      <c r="C33" s="12"/>
      <c r="D33" s="13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6"/>
      <c r="W33" s="15"/>
      <c r="X33" s="15"/>
      <c r="Y33" s="15"/>
      <c r="Z33" s="17"/>
      <c r="AA33" s="17"/>
    </row>
    <row r="34" spans="1:27" ht="24.95" customHeight="1" x14ac:dyDescent="0.3">
      <c r="A34" s="1" t="s">
        <v>29</v>
      </c>
      <c r="B34" s="18"/>
      <c r="C34" s="18"/>
      <c r="D34" s="19"/>
      <c r="E34" s="20"/>
      <c r="F34" s="16"/>
      <c r="G34" s="16">
        <f t="shared" ref="G34:G41" si="31">SUM(E34:F34)</f>
        <v>0</v>
      </c>
      <c r="H34" s="16"/>
      <c r="I34" s="16"/>
      <c r="J34" s="16"/>
      <c r="K34" s="16" t="e">
        <f>+J34/G34</f>
        <v>#DIV/0!</v>
      </c>
      <c r="L34" s="16"/>
      <c r="M34" s="16">
        <f>E34*L34</f>
        <v>0</v>
      </c>
      <c r="N34" s="16">
        <f t="shared" ref="N34:N41" si="32">J34+M34</f>
        <v>0</v>
      </c>
      <c r="O34" s="16" t="e">
        <f>N34/G34</f>
        <v>#DIV/0!</v>
      </c>
      <c r="P34" s="16">
        <f>IFERROR(VLOOKUP(C34,'[3]KODE SUPLIER'!HJ:HL,3,FALSE),0)</f>
        <v>0</v>
      </c>
      <c r="Q34" s="16"/>
      <c r="R34" s="16">
        <f t="shared" ref="R34:R41" si="33">SUM(P34:Q34)</f>
        <v>0</v>
      </c>
      <c r="S34" s="16"/>
      <c r="T34" s="16">
        <f t="shared" ref="T34:T41" si="34">E34*R34</f>
        <v>0</v>
      </c>
      <c r="U34" s="16">
        <f t="shared" ref="U34:U41" si="35">J34+T34</f>
        <v>0</v>
      </c>
      <c r="V34" s="16" t="e">
        <f t="shared" ref="V34:V41" si="36">((U34)/G34)</f>
        <v>#DIV/0!</v>
      </c>
      <c r="W34" s="16"/>
      <c r="X34" s="16">
        <f t="shared" ref="X34:X41" si="37">G34*W34</f>
        <v>0</v>
      </c>
      <c r="Y34" s="16">
        <f t="shared" ref="Y34:Y41" si="38">N34-(U34+X34+S34)</f>
        <v>0</v>
      </c>
      <c r="Z34" s="43" t="e">
        <f t="shared" ref="Z34:Z41" si="39">U34/(I34)</f>
        <v>#DIV/0!</v>
      </c>
      <c r="AA34" s="21"/>
    </row>
    <row r="35" spans="1:27" ht="24.95" customHeight="1" x14ac:dyDescent="0.3">
      <c r="B35" s="18"/>
      <c r="C35" s="18"/>
      <c r="D35" s="19"/>
      <c r="E35" s="20"/>
      <c r="F35" s="16"/>
      <c r="G35" s="16">
        <f t="shared" si="31"/>
        <v>0</v>
      </c>
      <c r="H35" s="16"/>
      <c r="I35" s="16"/>
      <c r="J35" s="16"/>
      <c r="K35" s="16" t="e">
        <f>+J35/G35</f>
        <v>#DIV/0!</v>
      </c>
      <c r="L35" s="16"/>
      <c r="M35" s="16">
        <f>E35*L35</f>
        <v>0</v>
      </c>
      <c r="N35" s="16">
        <f t="shared" si="32"/>
        <v>0</v>
      </c>
      <c r="O35" s="16" t="e">
        <f>N35/G35</f>
        <v>#DIV/0!</v>
      </c>
      <c r="P35" s="16">
        <f>IFERROR(VLOOKUP(C35,'[3]KODE SUPLIER'!HJ:HL,3,FALSE),0)</f>
        <v>0</v>
      </c>
      <c r="Q35" s="16"/>
      <c r="R35" s="16">
        <f t="shared" si="33"/>
        <v>0</v>
      </c>
      <c r="S35" s="16"/>
      <c r="T35" s="16">
        <f t="shared" si="34"/>
        <v>0</v>
      </c>
      <c r="U35" s="16">
        <f t="shared" si="35"/>
        <v>0</v>
      </c>
      <c r="V35" s="16" t="e">
        <f t="shared" si="36"/>
        <v>#DIV/0!</v>
      </c>
      <c r="W35" s="16"/>
      <c r="X35" s="16">
        <f t="shared" si="37"/>
        <v>0</v>
      </c>
      <c r="Y35" s="16">
        <f t="shared" si="38"/>
        <v>0</v>
      </c>
      <c r="Z35" s="43" t="e">
        <f t="shared" si="39"/>
        <v>#DIV/0!</v>
      </c>
      <c r="AA35" s="21"/>
    </row>
    <row r="36" spans="1:27" ht="24.95" customHeight="1" x14ac:dyDescent="0.3">
      <c r="B36" s="18"/>
      <c r="C36" s="18"/>
      <c r="D36" s="19"/>
      <c r="E36" s="20"/>
      <c r="F36" s="16"/>
      <c r="G36" s="16">
        <f t="shared" si="31"/>
        <v>0</v>
      </c>
      <c r="H36" s="16"/>
      <c r="I36" s="16"/>
      <c r="J36" s="16"/>
      <c r="K36" s="16" t="e">
        <f>+J36/G36</f>
        <v>#DIV/0!</v>
      </c>
      <c r="L36" s="16"/>
      <c r="M36" s="16">
        <f>E36*L36</f>
        <v>0</v>
      </c>
      <c r="N36" s="16">
        <f t="shared" si="32"/>
        <v>0</v>
      </c>
      <c r="O36" s="16" t="e">
        <f>N36/G36</f>
        <v>#DIV/0!</v>
      </c>
      <c r="P36" s="16">
        <f>IFERROR(VLOOKUP(C36,'[3]KODE SUPLIER'!HJ:HL,3,FALSE),0)</f>
        <v>0</v>
      </c>
      <c r="Q36" s="16"/>
      <c r="R36" s="16">
        <f t="shared" si="33"/>
        <v>0</v>
      </c>
      <c r="S36" s="16"/>
      <c r="T36" s="16">
        <f t="shared" si="34"/>
        <v>0</v>
      </c>
      <c r="U36" s="16">
        <f t="shared" si="35"/>
        <v>0</v>
      </c>
      <c r="V36" s="16" t="e">
        <f t="shared" si="36"/>
        <v>#DIV/0!</v>
      </c>
      <c r="W36" s="16"/>
      <c r="X36" s="16">
        <f t="shared" si="37"/>
        <v>0</v>
      </c>
      <c r="Y36" s="16">
        <f t="shared" si="38"/>
        <v>0</v>
      </c>
      <c r="Z36" s="43" t="e">
        <f t="shared" si="39"/>
        <v>#DIV/0!</v>
      </c>
      <c r="AA36" s="21"/>
    </row>
    <row r="37" spans="1:27" ht="24.95" customHeight="1" x14ac:dyDescent="0.3">
      <c r="B37" s="18"/>
      <c r="C37" s="18"/>
      <c r="D37" s="19"/>
      <c r="E37" s="20"/>
      <c r="F37" s="16"/>
      <c r="G37" s="16">
        <f t="shared" si="31"/>
        <v>0</v>
      </c>
      <c r="H37" s="16"/>
      <c r="I37" s="16"/>
      <c r="J37" s="16"/>
      <c r="K37" s="16" t="e">
        <f>+J37/G37</f>
        <v>#DIV/0!</v>
      </c>
      <c r="L37" s="16"/>
      <c r="M37" s="16">
        <f>E37*L37</f>
        <v>0</v>
      </c>
      <c r="N37" s="16">
        <f t="shared" si="32"/>
        <v>0</v>
      </c>
      <c r="O37" s="16" t="e">
        <f>N37/G37</f>
        <v>#DIV/0!</v>
      </c>
      <c r="P37" s="16">
        <f>IFERROR(VLOOKUP(C37,'[3]KODE SUPLIER'!HJ:HL,3,FALSE),0)</f>
        <v>0</v>
      </c>
      <c r="Q37" s="16"/>
      <c r="R37" s="16">
        <f t="shared" si="33"/>
        <v>0</v>
      </c>
      <c r="S37" s="16"/>
      <c r="T37" s="16">
        <f t="shared" si="34"/>
        <v>0</v>
      </c>
      <c r="U37" s="16">
        <f t="shared" si="35"/>
        <v>0</v>
      </c>
      <c r="V37" s="16" t="e">
        <f t="shared" si="36"/>
        <v>#DIV/0!</v>
      </c>
      <c r="W37" s="16"/>
      <c r="X37" s="16">
        <f t="shared" si="37"/>
        <v>0</v>
      </c>
      <c r="Y37" s="16">
        <f t="shared" si="38"/>
        <v>0</v>
      </c>
      <c r="Z37" s="43" t="e">
        <f t="shared" si="39"/>
        <v>#DIV/0!</v>
      </c>
      <c r="AA37" s="21"/>
    </row>
    <row r="38" spans="1:27" ht="24.95" customHeight="1" x14ac:dyDescent="0.3">
      <c r="B38" s="18"/>
      <c r="C38" s="18"/>
      <c r="D38" s="19"/>
      <c r="E38" s="20"/>
      <c r="F38" s="16"/>
      <c r="G38" s="16">
        <f t="shared" si="31"/>
        <v>0</v>
      </c>
      <c r="H38" s="16"/>
      <c r="I38" s="16"/>
      <c r="J38" s="16"/>
      <c r="K38" s="16" t="e">
        <f>+J38/G38</f>
        <v>#DIV/0!</v>
      </c>
      <c r="L38" s="16"/>
      <c r="M38" s="16">
        <f>E38*L38</f>
        <v>0</v>
      </c>
      <c r="N38" s="16">
        <f t="shared" si="32"/>
        <v>0</v>
      </c>
      <c r="O38" s="16" t="e">
        <f>N38/G38</f>
        <v>#DIV/0!</v>
      </c>
      <c r="P38" s="16">
        <f>IFERROR(VLOOKUP(C38,'[3]KODE SUPLIER'!HJ:HL,3,FALSE),0)</f>
        <v>0</v>
      </c>
      <c r="Q38" s="16"/>
      <c r="R38" s="16">
        <f t="shared" si="33"/>
        <v>0</v>
      </c>
      <c r="S38" s="16"/>
      <c r="T38" s="16">
        <f t="shared" si="34"/>
        <v>0</v>
      </c>
      <c r="U38" s="16">
        <f t="shared" si="35"/>
        <v>0</v>
      </c>
      <c r="V38" s="16" t="e">
        <f t="shared" si="36"/>
        <v>#DIV/0!</v>
      </c>
      <c r="W38" s="16"/>
      <c r="X38" s="16">
        <f t="shared" si="37"/>
        <v>0</v>
      </c>
      <c r="Y38" s="16">
        <f t="shared" si="38"/>
        <v>0</v>
      </c>
      <c r="Z38" s="43" t="e">
        <f t="shared" si="39"/>
        <v>#DIV/0!</v>
      </c>
      <c r="AA38" s="21"/>
    </row>
    <row r="39" spans="1:27" ht="24.95" customHeight="1" x14ac:dyDescent="0.3">
      <c r="B39" s="18"/>
      <c r="C39" s="18"/>
      <c r="D39" s="19"/>
      <c r="E39" s="20"/>
      <c r="F39" s="16"/>
      <c r="G39" s="16">
        <f t="shared" si="31"/>
        <v>0</v>
      </c>
      <c r="H39" s="16"/>
      <c r="I39" s="16"/>
      <c r="J39" s="16"/>
      <c r="K39" s="16" t="e">
        <f>+J39/G39</f>
        <v>#DIV/0!</v>
      </c>
      <c r="L39" s="16"/>
      <c r="M39" s="16">
        <f>E39*L39</f>
        <v>0</v>
      </c>
      <c r="N39" s="16">
        <f t="shared" si="32"/>
        <v>0</v>
      </c>
      <c r="O39" s="16" t="e">
        <f>N39/G39</f>
        <v>#DIV/0!</v>
      </c>
      <c r="P39" s="16">
        <f>IFERROR(VLOOKUP(C39,'[3]KODE SUPLIER'!HJ:HL,3,FALSE),0)</f>
        <v>0</v>
      </c>
      <c r="Q39" s="16"/>
      <c r="R39" s="16">
        <f t="shared" si="33"/>
        <v>0</v>
      </c>
      <c r="S39" s="16"/>
      <c r="T39" s="16">
        <f t="shared" si="34"/>
        <v>0</v>
      </c>
      <c r="U39" s="16">
        <f t="shared" si="35"/>
        <v>0</v>
      </c>
      <c r="V39" s="16" t="e">
        <f t="shared" si="36"/>
        <v>#DIV/0!</v>
      </c>
      <c r="W39" s="16"/>
      <c r="X39" s="16">
        <f t="shared" si="37"/>
        <v>0</v>
      </c>
      <c r="Y39" s="16">
        <f t="shared" si="38"/>
        <v>0</v>
      </c>
      <c r="Z39" s="43" t="e">
        <f t="shared" si="39"/>
        <v>#DIV/0!</v>
      </c>
      <c r="AA39" s="21"/>
    </row>
    <row r="40" spans="1:27" ht="24.95" customHeight="1" x14ac:dyDescent="0.3">
      <c r="B40" s="18"/>
      <c r="C40" s="18"/>
      <c r="D40" s="19"/>
      <c r="E40" s="20"/>
      <c r="F40" s="16"/>
      <c r="G40" s="16">
        <f t="shared" si="31"/>
        <v>0</v>
      </c>
      <c r="H40" s="16"/>
      <c r="I40" s="16"/>
      <c r="J40" s="16"/>
      <c r="K40" s="16" t="e">
        <f>+J40/G40</f>
        <v>#DIV/0!</v>
      </c>
      <c r="L40" s="16"/>
      <c r="M40" s="16">
        <f>E40*L40</f>
        <v>0</v>
      </c>
      <c r="N40" s="16">
        <f t="shared" si="32"/>
        <v>0</v>
      </c>
      <c r="O40" s="16" t="e">
        <f>N40/G40</f>
        <v>#DIV/0!</v>
      </c>
      <c r="P40" s="16">
        <f>IFERROR(VLOOKUP(C40,'[3]KODE SUPLIER'!HJ:HL,3,FALSE),0)</f>
        <v>0</v>
      </c>
      <c r="Q40" s="16"/>
      <c r="R40" s="16">
        <f t="shared" si="33"/>
        <v>0</v>
      </c>
      <c r="S40" s="16"/>
      <c r="T40" s="16">
        <f t="shared" si="34"/>
        <v>0</v>
      </c>
      <c r="U40" s="16">
        <f t="shared" si="35"/>
        <v>0</v>
      </c>
      <c r="V40" s="16" t="e">
        <f t="shared" si="36"/>
        <v>#DIV/0!</v>
      </c>
      <c r="W40" s="16"/>
      <c r="X40" s="16">
        <f t="shared" si="37"/>
        <v>0</v>
      </c>
      <c r="Y40" s="16">
        <f t="shared" si="38"/>
        <v>0</v>
      </c>
      <c r="Z40" s="43" t="e">
        <f t="shared" si="39"/>
        <v>#DIV/0!</v>
      </c>
      <c r="AA40" s="21"/>
    </row>
    <row r="41" spans="1:27" ht="24.95" customHeight="1" x14ac:dyDescent="0.3">
      <c r="B41" s="18"/>
      <c r="C41" s="18"/>
      <c r="D41" s="19"/>
      <c r="E41" s="20"/>
      <c r="F41" s="16"/>
      <c r="G41" s="16">
        <f t="shared" si="31"/>
        <v>0</v>
      </c>
      <c r="H41" s="16"/>
      <c r="I41" s="16"/>
      <c r="J41" s="16"/>
      <c r="K41" s="16" t="e">
        <f>+J41/G41</f>
        <v>#DIV/0!</v>
      </c>
      <c r="L41" s="16"/>
      <c r="M41" s="16">
        <f>E41*L41</f>
        <v>0</v>
      </c>
      <c r="N41" s="16">
        <f t="shared" si="32"/>
        <v>0</v>
      </c>
      <c r="O41" s="16" t="e">
        <f>N41/G41</f>
        <v>#DIV/0!</v>
      </c>
      <c r="P41" s="16">
        <f>IFERROR(VLOOKUP(C41,'[3]KODE SUPLIER'!HJ:HL,3,FALSE),0)</f>
        <v>0</v>
      </c>
      <c r="Q41" s="16"/>
      <c r="R41" s="16">
        <f t="shared" si="33"/>
        <v>0</v>
      </c>
      <c r="S41" s="16"/>
      <c r="T41" s="16">
        <f t="shared" si="34"/>
        <v>0</v>
      </c>
      <c r="U41" s="16">
        <f t="shared" si="35"/>
        <v>0</v>
      </c>
      <c r="V41" s="16" t="e">
        <f t="shared" si="36"/>
        <v>#DIV/0!</v>
      </c>
      <c r="W41" s="16"/>
      <c r="X41" s="16">
        <f t="shared" si="37"/>
        <v>0</v>
      </c>
      <c r="Y41" s="16">
        <f t="shared" si="38"/>
        <v>0</v>
      </c>
      <c r="Z41" s="43" t="e">
        <f t="shared" si="39"/>
        <v>#DIV/0!</v>
      </c>
      <c r="AA41" s="21"/>
    </row>
    <row r="42" spans="1:27" s="22" customFormat="1" ht="24.95" customHeight="1" x14ac:dyDescent="0.3">
      <c r="B42" s="12"/>
      <c r="C42" s="12"/>
      <c r="D42" s="13"/>
      <c r="E42" s="14">
        <f t="shared" ref="E42:I42" si="40">SUM(E34:E41)</f>
        <v>0</v>
      </c>
      <c r="F42" s="15">
        <f t="shared" si="40"/>
        <v>0</v>
      </c>
      <c r="G42" s="15">
        <f t="shared" si="40"/>
        <v>0</v>
      </c>
      <c r="H42" s="15">
        <f t="shared" si="40"/>
        <v>0</v>
      </c>
      <c r="I42" s="15">
        <f t="shared" si="40"/>
        <v>0</v>
      </c>
      <c r="J42" s="15">
        <f>SUM(J34:J41)</f>
        <v>0</v>
      </c>
      <c r="K42" s="15"/>
      <c r="L42" s="15"/>
      <c r="M42" s="15">
        <f>SUM(M34:M41)</f>
        <v>0</v>
      </c>
      <c r="N42" s="15">
        <f>SUM(N34:N41)</f>
        <v>0</v>
      </c>
      <c r="O42" s="15"/>
      <c r="P42" s="15"/>
      <c r="Q42" s="15"/>
      <c r="R42" s="15"/>
      <c r="S42" s="15">
        <f>SUM(S34:S41)</f>
        <v>0</v>
      </c>
      <c r="T42" s="15">
        <f>SUM(T34:T41)</f>
        <v>0</v>
      </c>
      <c r="U42" s="15">
        <f>SUM(U34:U41)</f>
        <v>0</v>
      </c>
      <c r="V42" s="15"/>
      <c r="W42" s="15"/>
      <c r="X42" s="15">
        <f>SUM(X34:X41)</f>
        <v>0</v>
      </c>
      <c r="Y42" s="15">
        <f>SUM(Y34:Y41)</f>
        <v>0</v>
      </c>
      <c r="Z42" s="23"/>
      <c r="AA42" s="23"/>
    </row>
    <row r="43" spans="1:27" ht="24.95" customHeight="1" x14ac:dyDescent="0.3">
      <c r="B43" s="12"/>
      <c r="C43" s="12"/>
      <c r="D43" s="13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6"/>
      <c r="W43" s="15"/>
      <c r="X43" s="15"/>
      <c r="Y43" s="15"/>
      <c r="Z43" s="17"/>
      <c r="AA43" s="17"/>
    </row>
    <row r="44" spans="1:27" ht="24.95" customHeight="1" x14ac:dyDescent="0.3">
      <c r="A44" s="1" t="s">
        <v>30</v>
      </c>
      <c r="B44" s="18"/>
      <c r="C44" s="18"/>
      <c r="D44" s="19"/>
      <c r="E44" s="20"/>
      <c r="F44" s="16"/>
      <c r="G44" s="16">
        <f t="shared" ref="G44" si="41">SUM(E44:F44)</f>
        <v>0</v>
      </c>
      <c r="H44" s="16"/>
      <c r="I44" s="16"/>
      <c r="J44" s="16"/>
      <c r="K44" s="16" t="e">
        <f>+J44/G44</f>
        <v>#DIV/0!</v>
      </c>
      <c r="L44" s="16"/>
      <c r="M44" s="16">
        <f>E44*L44</f>
        <v>0</v>
      </c>
      <c r="N44" s="16">
        <f t="shared" ref="N44" si="42">J44+M44</f>
        <v>0</v>
      </c>
      <c r="O44" s="16" t="e">
        <f>N44/G44</f>
        <v>#DIV/0!</v>
      </c>
      <c r="P44" s="16">
        <f>IFERROR(VLOOKUP(C44,'[3]KODE SUPLIER'!HJ:HL,3,FALSE),0)</f>
        <v>0</v>
      </c>
      <c r="Q44" s="16"/>
      <c r="R44" s="16">
        <f t="shared" ref="R44" si="43">SUM(P44:Q44)</f>
        <v>0</v>
      </c>
      <c r="S44" s="16"/>
      <c r="T44" s="16">
        <f>E44*R44</f>
        <v>0</v>
      </c>
      <c r="U44" s="16">
        <f>J44+T44</f>
        <v>0</v>
      </c>
      <c r="V44" s="16" t="e">
        <f>((U44)/G44)</f>
        <v>#DIV/0!</v>
      </c>
      <c r="W44" s="16"/>
      <c r="X44" s="16">
        <f>G44*W44</f>
        <v>0</v>
      </c>
      <c r="Y44" s="16">
        <f>N44-(U44+X44+S44)</f>
        <v>0</v>
      </c>
      <c r="Z44" s="43" t="e">
        <f>U44/(I44)</f>
        <v>#DIV/0!</v>
      </c>
      <c r="AA44" s="21"/>
    </row>
    <row r="45" spans="1:27" s="22" customFormat="1" ht="24.95" customHeight="1" x14ac:dyDescent="0.3">
      <c r="B45" s="12"/>
      <c r="C45" s="12"/>
      <c r="D45" s="13"/>
      <c r="E45" s="14">
        <f t="shared" ref="E45:I45" si="44">SUM(E44:E44)</f>
        <v>0</v>
      </c>
      <c r="F45" s="15">
        <f t="shared" si="44"/>
        <v>0</v>
      </c>
      <c r="G45" s="15">
        <f t="shared" si="44"/>
        <v>0</v>
      </c>
      <c r="H45" s="15">
        <f t="shared" si="44"/>
        <v>0</v>
      </c>
      <c r="I45" s="15">
        <f t="shared" si="44"/>
        <v>0</v>
      </c>
      <c r="J45" s="15">
        <f>SUM(J44:J44)</f>
        <v>0</v>
      </c>
      <c r="K45" s="15"/>
      <c r="L45" s="15"/>
      <c r="M45" s="15">
        <f>SUM(M44:M44)</f>
        <v>0</v>
      </c>
      <c r="N45" s="15">
        <f>SUM(N44:N44)</f>
        <v>0</v>
      </c>
      <c r="O45" s="15"/>
      <c r="P45" s="15"/>
      <c r="Q45" s="15"/>
      <c r="R45" s="15"/>
      <c r="S45" s="15">
        <f>SUM(S44:S44)</f>
        <v>0</v>
      </c>
      <c r="T45" s="15">
        <f>SUM(T44:T44)</f>
        <v>0</v>
      </c>
      <c r="U45" s="15">
        <f>SUM(U44:U44)</f>
        <v>0</v>
      </c>
      <c r="V45" s="15"/>
      <c r="W45" s="15"/>
      <c r="X45" s="15">
        <f>SUM(X44:X44)</f>
        <v>0</v>
      </c>
      <c r="Y45" s="15">
        <f>SUM(Y44:Y44)</f>
        <v>0</v>
      </c>
      <c r="Z45" s="23"/>
      <c r="AA45" s="23"/>
    </row>
    <row r="46" spans="1:27" ht="24.95" customHeight="1" x14ac:dyDescent="0.3">
      <c r="B46" s="12"/>
      <c r="C46" s="12"/>
      <c r="D46" s="19"/>
      <c r="E46" s="14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6"/>
      <c r="W46" s="15"/>
      <c r="X46" s="15"/>
      <c r="Y46" s="15"/>
      <c r="Z46" s="17"/>
      <c r="AA46" s="17"/>
    </row>
    <row r="47" spans="1:27" ht="24.95" customHeight="1" x14ac:dyDescent="0.3">
      <c r="A47" s="1" t="s">
        <v>31</v>
      </c>
      <c r="B47" s="18"/>
      <c r="C47" s="18"/>
      <c r="D47" s="19"/>
      <c r="E47" s="20"/>
      <c r="F47" s="16"/>
      <c r="G47" s="16">
        <f t="shared" ref="G47" si="45">SUM(E47:F47)</f>
        <v>0</v>
      </c>
      <c r="H47" s="16"/>
      <c r="I47" s="16"/>
      <c r="J47" s="16"/>
      <c r="K47" s="16" t="e">
        <f>+J47/G47</f>
        <v>#DIV/0!</v>
      </c>
      <c r="L47" s="16"/>
      <c r="M47" s="16">
        <f>E47*L47</f>
        <v>0</v>
      </c>
      <c r="N47" s="16">
        <f t="shared" ref="N47" si="46">J47+M47</f>
        <v>0</v>
      </c>
      <c r="O47" s="16" t="e">
        <f>N47/G47</f>
        <v>#DIV/0!</v>
      </c>
      <c r="P47" s="16">
        <f>IFERROR(VLOOKUP(C47,'[3]KODE SUPLIER'!HJ:HL,3,FALSE),0)</f>
        <v>0</v>
      </c>
      <c r="Q47" s="16"/>
      <c r="R47" s="16">
        <f t="shared" ref="R47" si="47">SUM(P47:Q47)</f>
        <v>0</v>
      </c>
      <c r="S47" s="16"/>
      <c r="T47" s="16">
        <f>E47*R47</f>
        <v>0</v>
      </c>
      <c r="U47" s="16">
        <f>J47+T47</f>
        <v>0</v>
      </c>
      <c r="V47" s="16" t="e">
        <f>((U47)/G47)</f>
        <v>#DIV/0!</v>
      </c>
      <c r="W47" s="16"/>
      <c r="X47" s="16">
        <f>G47*W47</f>
        <v>0</v>
      </c>
      <c r="Y47" s="16">
        <f>N47-(U47+X47+S47)</f>
        <v>0</v>
      </c>
      <c r="Z47" s="43" t="e">
        <f>U47/(I47)</f>
        <v>#DIV/0!</v>
      </c>
      <c r="AA47" s="21"/>
    </row>
    <row r="48" spans="1:27" s="22" customFormat="1" ht="24.95" customHeight="1" x14ac:dyDescent="0.3">
      <c r="B48" s="12"/>
      <c r="C48" s="12"/>
      <c r="D48" s="13"/>
      <c r="E48" s="14">
        <f t="shared" ref="E48:I48" si="48">SUM(E47:E47)</f>
        <v>0</v>
      </c>
      <c r="F48" s="15">
        <f t="shared" si="48"/>
        <v>0</v>
      </c>
      <c r="G48" s="15">
        <f t="shared" si="48"/>
        <v>0</v>
      </c>
      <c r="H48" s="15">
        <f t="shared" si="48"/>
        <v>0</v>
      </c>
      <c r="I48" s="15">
        <f t="shared" si="48"/>
        <v>0</v>
      </c>
      <c r="J48" s="15">
        <f>SUM(J47:J47)</f>
        <v>0</v>
      </c>
      <c r="K48" s="15"/>
      <c r="L48" s="15"/>
      <c r="M48" s="15">
        <f>SUM(M47:M47)</f>
        <v>0</v>
      </c>
      <c r="N48" s="15">
        <f>SUM(N47:N47)</f>
        <v>0</v>
      </c>
      <c r="O48" s="15"/>
      <c r="P48" s="15"/>
      <c r="Q48" s="15"/>
      <c r="R48" s="15"/>
      <c r="S48" s="15">
        <f>SUM(S47:S47)</f>
        <v>0</v>
      </c>
      <c r="T48" s="15">
        <f>SUM(T47:T47)</f>
        <v>0</v>
      </c>
      <c r="U48" s="15">
        <f>SUM(U47:U47)</f>
        <v>0</v>
      </c>
      <c r="V48" s="15"/>
      <c r="W48" s="15"/>
      <c r="X48" s="15">
        <f>SUM(X47:X47)</f>
        <v>0</v>
      </c>
      <c r="Y48" s="15">
        <f>SUM(Y47:Y47)</f>
        <v>0</v>
      </c>
      <c r="Z48" s="23"/>
      <c r="AA48" s="23"/>
    </row>
    <row r="49" spans="1:27" ht="24.95" customHeight="1" x14ac:dyDescent="0.3">
      <c r="B49" s="12"/>
      <c r="C49" s="12"/>
      <c r="D49" s="13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6"/>
      <c r="W49" s="15"/>
      <c r="X49" s="15"/>
      <c r="Y49" s="15"/>
      <c r="Z49" s="17"/>
      <c r="AA49" s="17"/>
    </row>
    <row r="50" spans="1:27" ht="24.95" customHeight="1" x14ac:dyDescent="0.3">
      <c r="A50" s="1" t="s">
        <v>32</v>
      </c>
      <c r="B50" s="18"/>
      <c r="C50" s="18"/>
      <c r="D50" s="19"/>
      <c r="E50" s="20"/>
      <c r="F50" s="16"/>
      <c r="G50" s="16">
        <f t="shared" ref="G50:G56" si="49">SUM(E50:F50)</f>
        <v>0</v>
      </c>
      <c r="H50" s="16"/>
      <c r="I50" s="16"/>
      <c r="J50" s="16"/>
      <c r="K50" s="16" t="e">
        <f>+J50/G50</f>
        <v>#DIV/0!</v>
      </c>
      <c r="L50" s="16"/>
      <c r="M50" s="16">
        <f>E50*L50</f>
        <v>0</v>
      </c>
      <c r="N50" s="16">
        <f t="shared" ref="N50:N56" si="50">J50+M50</f>
        <v>0</v>
      </c>
      <c r="O50" s="16" t="e">
        <f>N50/G50</f>
        <v>#DIV/0!</v>
      </c>
      <c r="P50" s="16">
        <f>IFERROR(VLOOKUP(C50,'[3]KODE SUPLIER'!HJ:HL,3,FALSE),0)</f>
        <v>0</v>
      </c>
      <c r="Q50" s="16"/>
      <c r="R50" s="16">
        <f t="shared" ref="R50:R56" si="51">SUM(P50:Q50)</f>
        <v>0</v>
      </c>
      <c r="S50" s="16"/>
      <c r="T50" s="16">
        <f t="shared" ref="T50:T56" si="52">E50*R50</f>
        <v>0</v>
      </c>
      <c r="U50" s="16">
        <f t="shared" ref="U50:U56" si="53">J50+T50</f>
        <v>0</v>
      </c>
      <c r="V50" s="16" t="e">
        <f t="shared" ref="V50:V56" si="54">((U50)/G50)</f>
        <v>#DIV/0!</v>
      </c>
      <c r="W50" s="16"/>
      <c r="X50" s="16">
        <f t="shared" ref="X50:X56" si="55">G50*W50</f>
        <v>0</v>
      </c>
      <c r="Y50" s="16">
        <f t="shared" ref="Y50:Y56" si="56">N50-(U50+X50+S50)</f>
        <v>0</v>
      </c>
      <c r="Z50" s="43" t="e">
        <f t="shared" ref="Z50:Z56" si="57">U50/(I50)</f>
        <v>#DIV/0!</v>
      </c>
      <c r="AA50" s="21"/>
    </row>
    <row r="51" spans="1:27" ht="24.95" customHeight="1" x14ac:dyDescent="0.3">
      <c r="B51" s="18"/>
      <c r="C51" s="18"/>
      <c r="D51" s="19"/>
      <c r="E51" s="20"/>
      <c r="F51" s="16"/>
      <c r="G51" s="16">
        <f t="shared" si="49"/>
        <v>0</v>
      </c>
      <c r="H51" s="16"/>
      <c r="I51" s="16"/>
      <c r="J51" s="16"/>
      <c r="K51" s="16" t="e">
        <f>+J51/G51</f>
        <v>#DIV/0!</v>
      </c>
      <c r="L51" s="16"/>
      <c r="M51" s="16">
        <f>E51*L51</f>
        <v>0</v>
      </c>
      <c r="N51" s="16">
        <f t="shared" si="50"/>
        <v>0</v>
      </c>
      <c r="O51" s="16" t="e">
        <f>N51/G51</f>
        <v>#DIV/0!</v>
      </c>
      <c r="P51" s="16">
        <f>IFERROR(VLOOKUP(C51,'[3]KODE SUPLIER'!HJ:HL,3,FALSE),0)</f>
        <v>0</v>
      </c>
      <c r="Q51" s="16"/>
      <c r="R51" s="16">
        <f t="shared" si="51"/>
        <v>0</v>
      </c>
      <c r="S51" s="16"/>
      <c r="T51" s="16">
        <f t="shared" si="52"/>
        <v>0</v>
      </c>
      <c r="U51" s="16">
        <f t="shared" si="53"/>
        <v>0</v>
      </c>
      <c r="V51" s="16" t="e">
        <f t="shared" si="54"/>
        <v>#DIV/0!</v>
      </c>
      <c r="W51" s="16"/>
      <c r="X51" s="16">
        <f t="shared" si="55"/>
        <v>0</v>
      </c>
      <c r="Y51" s="16">
        <f t="shared" si="56"/>
        <v>0</v>
      </c>
      <c r="Z51" s="43" t="e">
        <f t="shared" si="57"/>
        <v>#DIV/0!</v>
      </c>
      <c r="AA51" s="21"/>
    </row>
    <row r="52" spans="1:27" ht="24.95" customHeight="1" x14ac:dyDescent="0.3">
      <c r="B52" s="18"/>
      <c r="C52" s="18"/>
      <c r="D52" s="19"/>
      <c r="E52" s="20"/>
      <c r="F52" s="16"/>
      <c r="G52" s="16">
        <f t="shared" si="49"/>
        <v>0</v>
      </c>
      <c r="H52" s="16"/>
      <c r="I52" s="16"/>
      <c r="J52" s="16"/>
      <c r="K52" s="16" t="e">
        <f>+J52/G52</f>
        <v>#DIV/0!</v>
      </c>
      <c r="L52" s="16"/>
      <c r="M52" s="16">
        <f>E52*L52</f>
        <v>0</v>
      </c>
      <c r="N52" s="16">
        <f t="shared" si="50"/>
        <v>0</v>
      </c>
      <c r="O52" s="16" t="e">
        <f>N52/G52</f>
        <v>#DIV/0!</v>
      </c>
      <c r="P52" s="16">
        <f>IFERROR(VLOOKUP(C52,'[3]KODE SUPLIER'!HJ:HL,3,FALSE),0)</f>
        <v>0</v>
      </c>
      <c r="Q52" s="16"/>
      <c r="R52" s="16">
        <f t="shared" si="51"/>
        <v>0</v>
      </c>
      <c r="S52" s="16"/>
      <c r="T52" s="16">
        <f t="shared" si="52"/>
        <v>0</v>
      </c>
      <c r="U52" s="16">
        <f t="shared" si="53"/>
        <v>0</v>
      </c>
      <c r="V52" s="16" t="e">
        <f t="shared" si="54"/>
        <v>#DIV/0!</v>
      </c>
      <c r="W52" s="16"/>
      <c r="X52" s="16">
        <f t="shared" si="55"/>
        <v>0</v>
      </c>
      <c r="Y52" s="16">
        <f t="shared" si="56"/>
        <v>0</v>
      </c>
      <c r="Z52" s="43" t="e">
        <f t="shared" si="57"/>
        <v>#DIV/0!</v>
      </c>
      <c r="AA52" s="21"/>
    </row>
    <row r="53" spans="1:27" ht="24.95" customHeight="1" x14ac:dyDescent="0.3">
      <c r="B53" s="18"/>
      <c r="C53" s="18"/>
      <c r="D53" s="19"/>
      <c r="E53" s="20"/>
      <c r="F53" s="16"/>
      <c r="G53" s="16">
        <f t="shared" si="49"/>
        <v>0</v>
      </c>
      <c r="H53" s="16"/>
      <c r="I53" s="16"/>
      <c r="J53" s="16"/>
      <c r="K53" s="16" t="e">
        <f>+J53/G53</f>
        <v>#DIV/0!</v>
      </c>
      <c r="L53" s="16"/>
      <c r="M53" s="16">
        <f>E53*L53</f>
        <v>0</v>
      </c>
      <c r="N53" s="16">
        <f t="shared" si="50"/>
        <v>0</v>
      </c>
      <c r="O53" s="16" t="e">
        <f>N53/G53</f>
        <v>#DIV/0!</v>
      </c>
      <c r="P53" s="16">
        <f>IFERROR(VLOOKUP(C53,'[3]KODE SUPLIER'!HJ:HL,3,FALSE),0)</f>
        <v>0</v>
      </c>
      <c r="Q53" s="16"/>
      <c r="R53" s="16">
        <f t="shared" si="51"/>
        <v>0</v>
      </c>
      <c r="S53" s="16"/>
      <c r="T53" s="16">
        <f t="shared" si="52"/>
        <v>0</v>
      </c>
      <c r="U53" s="16">
        <f t="shared" si="53"/>
        <v>0</v>
      </c>
      <c r="V53" s="16" t="e">
        <f t="shared" si="54"/>
        <v>#DIV/0!</v>
      </c>
      <c r="W53" s="16"/>
      <c r="X53" s="16">
        <f t="shared" si="55"/>
        <v>0</v>
      </c>
      <c r="Y53" s="16">
        <f t="shared" si="56"/>
        <v>0</v>
      </c>
      <c r="Z53" s="43" t="e">
        <f t="shared" si="57"/>
        <v>#DIV/0!</v>
      </c>
      <c r="AA53" s="21"/>
    </row>
    <row r="54" spans="1:27" ht="24.95" customHeight="1" x14ac:dyDescent="0.3">
      <c r="B54" s="18"/>
      <c r="C54" s="18"/>
      <c r="D54" s="19"/>
      <c r="E54" s="20"/>
      <c r="F54" s="16"/>
      <c r="G54" s="16">
        <f t="shared" si="49"/>
        <v>0</v>
      </c>
      <c r="H54" s="16"/>
      <c r="I54" s="16"/>
      <c r="J54" s="16"/>
      <c r="K54" s="16" t="e">
        <f>+J54/G54</f>
        <v>#DIV/0!</v>
      </c>
      <c r="L54" s="16"/>
      <c r="M54" s="16">
        <f>E54*L54</f>
        <v>0</v>
      </c>
      <c r="N54" s="16">
        <f t="shared" si="50"/>
        <v>0</v>
      </c>
      <c r="O54" s="16" t="e">
        <f>N54/G54</f>
        <v>#DIV/0!</v>
      </c>
      <c r="P54" s="16">
        <f>IFERROR(VLOOKUP(C54,'[3]KODE SUPLIER'!HJ:HL,3,FALSE),0)</f>
        <v>0</v>
      </c>
      <c r="Q54" s="16"/>
      <c r="R54" s="16">
        <f t="shared" si="51"/>
        <v>0</v>
      </c>
      <c r="S54" s="16"/>
      <c r="T54" s="16">
        <f t="shared" si="52"/>
        <v>0</v>
      </c>
      <c r="U54" s="16">
        <f t="shared" si="53"/>
        <v>0</v>
      </c>
      <c r="V54" s="16" t="e">
        <f t="shared" si="54"/>
        <v>#DIV/0!</v>
      </c>
      <c r="W54" s="16"/>
      <c r="X54" s="16">
        <f t="shared" si="55"/>
        <v>0</v>
      </c>
      <c r="Y54" s="16">
        <f t="shared" si="56"/>
        <v>0</v>
      </c>
      <c r="Z54" s="43" t="e">
        <f t="shared" si="57"/>
        <v>#DIV/0!</v>
      </c>
      <c r="AA54" s="21"/>
    </row>
    <row r="55" spans="1:27" ht="24.95" customHeight="1" x14ac:dyDescent="0.3">
      <c r="B55" s="18"/>
      <c r="C55" s="18"/>
      <c r="D55" s="19"/>
      <c r="E55" s="20"/>
      <c r="F55" s="16"/>
      <c r="G55" s="16">
        <f t="shared" si="49"/>
        <v>0</v>
      </c>
      <c r="H55" s="16"/>
      <c r="I55" s="16"/>
      <c r="J55" s="16"/>
      <c r="K55" s="16" t="e">
        <f>+J55/G55</f>
        <v>#DIV/0!</v>
      </c>
      <c r="L55" s="16"/>
      <c r="M55" s="16">
        <f>E55*L55</f>
        <v>0</v>
      </c>
      <c r="N55" s="16">
        <f t="shared" si="50"/>
        <v>0</v>
      </c>
      <c r="O55" s="16" t="e">
        <f>N55/G55</f>
        <v>#DIV/0!</v>
      </c>
      <c r="P55" s="16">
        <f>IFERROR(VLOOKUP(C55,'[3]KODE SUPLIER'!HJ:HL,3,FALSE),0)</f>
        <v>0</v>
      </c>
      <c r="Q55" s="16"/>
      <c r="R55" s="16">
        <f t="shared" si="51"/>
        <v>0</v>
      </c>
      <c r="S55" s="16"/>
      <c r="T55" s="16">
        <f t="shared" si="52"/>
        <v>0</v>
      </c>
      <c r="U55" s="16">
        <f t="shared" si="53"/>
        <v>0</v>
      </c>
      <c r="V55" s="16" t="e">
        <f t="shared" si="54"/>
        <v>#DIV/0!</v>
      </c>
      <c r="W55" s="16"/>
      <c r="X55" s="16">
        <f t="shared" si="55"/>
        <v>0</v>
      </c>
      <c r="Y55" s="16">
        <f t="shared" si="56"/>
        <v>0</v>
      </c>
      <c r="Z55" s="43" t="e">
        <f t="shared" si="57"/>
        <v>#DIV/0!</v>
      </c>
      <c r="AA55" s="21"/>
    </row>
    <row r="56" spans="1:27" ht="24.95" customHeight="1" x14ac:dyDescent="0.3">
      <c r="B56" s="18"/>
      <c r="C56" s="18"/>
      <c r="D56" s="19"/>
      <c r="E56" s="20"/>
      <c r="F56" s="16"/>
      <c r="G56" s="16">
        <f t="shared" si="49"/>
        <v>0</v>
      </c>
      <c r="H56" s="16"/>
      <c r="I56" s="16"/>
      <c r="J56" s="16"/>
      <c r="K56" s="16" t="e">
        <f>+J56/G56</f>
        <v>#DIV/0!</v>
      </c>
      <c r="L56" s="16"/>
      <c r="M56" s="16">
        <f>E56*L56</f>
        <v>0</v>
      </c>
      <c r="N56" s="16">
        <f t="shared" si="50"/>
        <v>0</v>
      </c>
      <c r="O56" s="16" t="e">
        <f>N56/G56</f>
        <v>#DIV/0!</v>
      </c>
      <c r="P56" s="16">
        <f>IFERROR(VLOOKUP(C56,'[3]KODE SUPLIER'!HJ:HL,3,FALSE),0)</f>
        <v>0</v>
      </c>
      <c r="Q56" s="16"/>
      <c r="R56" s="16">
        <f t="shared" si="51"/>
        <v>0</v>
      </c>
      <c r="S56" s="16"/>
      <c r="T56" s="16">
        <f t="shared" si="52"/>
        <v>0</v>
      </c>
      <c r="U56" s="16">
        <f t="shared" si="53"/>
        <v>0</v>
      </c>
      <c r="V56" s="16" t="e">
        <f t="shared" si="54"/>
        <v>#DIV/0!</v>
      </c>
      <c r="W56" s="16"/>
      <c r="X56" s="16">
        <f t="shared" si="55"/>
        <v>0</v>
      </c>
      <c r="Y56" s="16">
        <f t="shared" si="56"/>
        <v>0</v>
      </c>
      <c r="Z56" s="43" t="e">
        <f t="shared" si="57"/>
        <v>#DIV/0!</v>
      </c>
      <c r="AA56" s="21"/>
    </row>
    <row r="57" spans="1:27" s="22" customFormat="1" ht="24.95" customHeight="1" x14ac:dyDescent="0.3">
      <c r="B57" s="12"/>
      <c r="C57" s="12"/>
      <c r="D57" s="13"/>
      <c r="E57" s="14">
        <f t="shared" ref="E57:I57" si="58">SUM(E50:E56)</f>
        <v>0</v>
      </c>
      <c r="F57" s="15">
        <f t="shared" si="58"/>
        <v>0</v>
      </c>
      <c r="G57" s="15">
        <f t="shared" si="58"/>
        <v>0</v>
      </c>
      <c r="H57" s="15">
        <f t="shared" si="58"/>
        <v>0</v>
      </c>
      <c r="I57" s="15">
        <f t="shared" si="58"/>
        <v>0</v>
      </c>
      <c r="J57" s="15">
        <f>SUM(J50:J56)</f>
        <v>0</v>
      </c>
      <c r="K57" s="15"/>
      <c r="L57" s="15"/>
      <c r="M57" s="15">
        <f>SUM(M50:M56)</f>
        <v>0</v>
      </c>
      <c r="N57" s="15">
        <f>SUM(N50:N56)</f>
        <v>0</v>
      </c>
      <c r="O57" s="15"/>
      <c r="P57" s="15"/>
      <c r="Q57" s="15"/>
      <c r="R57" s="15"/>
      <c r="S57" s="15">
        <f>SUM(S50:S56)</f>
        <v>0</v>
      </c>
      <c r="T57" s="15">
        <f>SUM(T50:T56)</f>
        <v>0</v>
      </c>
      <c r="U57" s="15">
        <f>SUM(U50:U56)</f>
        <v>0</v>
      </c>
      <c r="V57" s="15"/>
      <c r="W57" s="15"/>
      <c r="X57" s="15">
        <f>SUM(X50:X56)</f>
        <v>0</v>
      </c>
      <c r="Y57" s="15">
        <f>SUM(Y50:Y56)</f>
        <v>0</v>
      </c>
      <c r="Z57" s="23"/>
      <c r="AA57" s="23"/>
    </row>
    <row r="58" spans="1:27" ht="24.95" customHeight="1" x14ac:dyDescent="0.3">
      <c r="B58" s="12"/>
      <c r="C58" s="12"/>
      <c r="D58" s="13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6"/>
      <c r="W58" s="15"/>
      <c r="X58" s="15"/>
      <c r="Y58" s="15"/>
      <c r="Z58" s="17"/>
      <c r="AA58" s="17"/>
    </row>
    <row r="59" spans="1:27" ht="24.95" customHeight="1" x14ac:dyDescent="0.3">
      <c r="A59" s="1" t="s">
        <v>33</v>
      </c>
      <c r="B59" s="18"/>
      <c r="C59" s="18"/>
      <c r="D59" s="19"/>
      <c r="E59" s="20"/>
      <c r="F59" s="16"/>
      <c r="G59" s="16">
        <f t="shared" ref="G59:G71" si="59">SUM(E59:F59)</f>
        <v>0</v>
      </c>
      <c r="H59" s="16"/>
      <c r="I59" s="16"/>
      <c r="J59" s="16"/>
      <c r="K59" s="16" t="e">
        <f>+J59/G59</f>
        <v>#DIV/0!</v>
      </c>
      <c r="L59" s="16"/>
      <c r="M59" s="16">
        <f>E59*L59</f>
        <v>0</v>
      </c>
      <c r="N59" s="16">
        <f t="shared" ref="N59:N71" si="60">J59+M59</f>
        <v>0</v>
      </c>
      <c r="O59" s="16" t="e">
        <f>N59/G59</f>
        <v>#DIV/0!</v>
      </c>
      <c r="P59" s="16">
        <f>IFERROR(VLOOKUP(C59,'[3]KODE SUPLIER'!HJ:HL,3,FALSE),0)</f>
        <v>0</v>
      </c>
      <c r="Q59" s="16"/>
      <c r="R59" s="16">
        <f t="shared" ref="R59:R71" si="61">SUM(P59:Q59)</f>
        <v>0</v>
      </c>
      <c r="S59" s="16"/>
      <c r="T59" s="16">
        <f t="shared" ref="T59:T71" si="62">E59*R59</f>
        <v>0</v>
      </c>
      <c r="U59" s="16">
        <f t="shared" ref="U59:U71" si="63">J59+T59</f>
        <v>0</v>
      </c>
      <c r="V59" s="16" t="e">
        <f t="shared" ref="V59:V71" si="64">((U59)/G59)</f>
        <v>#DIV/0!</v>
      </c>
      <c r="W59" s="16"/>
      <c r="X59" s="16">
        <f t="shared" ref="X59:X71" si="65">G59*W59</f>
        <v>0</v>
      </c>
      <c r="Y59" s="16">
        <f t="shared" ref="Y59:Y71" si="66">N59-(U59+X59+S59)</f>
        <v>0</v>
      </c>
      <c r="Z59" s="43" t="e">
        <f t="shared" ref="Z59:Z71" si="67">U59/(I59)</f>
        <v>#DIV/0!</v>
      </c>
      <c r="AA59" s="21"/>
    </row>
    <row r="60" spans="1:27" ht="24.95" customHeight="1" x14ac:dyDescent="0.3">
      <c r="B60" s="18"/>
      <c r="C60" s="18"/>
      <c r="D60" s="19"/>
      <c r="E60" s="20"/>
      <c r="F60" s="16"/>
      <c r="G60" s="16">
        <f t="shared" si="59"/>
        <v>0</v>
      </c>
      <c r="H60" s="16"/>
      <c r="I60" s="16"/>
      <c r="J60" s="16"/>
      <c r="K60" s="16" t="e">
        <f>+J60/G60</f>
        <v>#DIV/0!</v>
      </c>
      <c r="L60" s="16"/>
      <c r="M60" s="16">
        <f>E60*L60</f>
        <v>0</v>
      </c>
      <c r="N60" s="16">
        <f t="shared" si="60"/>
        <v>0</v>
      </c>
      <c r="O60" s="16" t="e">
        <f>N60/G60</f>
        <v>#DIV/0!</v>
      </c>
      <c r="P60" s="16">
        <f>IFERROR(VLOOKUP(C60,'[3]KODE SUPLIER'!HJ:HL,3,FALSE),0)</f>
        <v>0</v>
      </c>
      <c r="Q60" s="16"/>
      <c r="R60" s="16">
        <f t="shared" si="61"/>
        <v>0</v>
      </c>
      <c r="S60" s="16"/>
      <c r="T60" s="16">
        <f t="shared" si="62"/>
        <v>0</v>
      </c>
      <c r="U60" s="16">
        <f t="shared" si="63"/>
        <v>0</v>
      </c>
      <c r="V60" s="16" t="e">
        <f t="shared" si="64"/>
        <v>#DIV/0!</v>
      </c>
      <c r="W60" s="16"/>
      <c r="X60" s="16">
        <f t="shared" si="65"/>
        <v>0</v>
      </c>
      <c r="Y60" s="16">
        <f t="shared" si="66"/>
        <v>0</v>
      </c>
      <c r="Z60" s="43" t="e">
        <f t="shared" si="67"/>
        <v>#DIV/0!</v>
      </c>
      <c r="AA60" s="21"/>
    </row>
    <row r="61" spans="1:27" ht="24.95" customHeight="1" x14ac:dyDescent="0.3">
      <c r="B61" s="18"/>
      <c r="C61" s="18"/>
      <c r="D61" s="19"/>
      <c r="E61" s="20"/>
      <c r="F61" s="16"/>
      <c r="G61" s="16">
        <f t="shared" si="59"/>
        <v>0</v>
      </c>
      <c r="H61" s="16"/>
      <c r="I61" s="16"/>
      <c r="J61" s="16"/>
      <c r="K61" s="16" t="e">
        <f>+J61/G61</f>
        <v>#DIV/0!</v>
      </c>
      <c r="L61" s="16"/>
      <c r="M61" s="16">
        <f>E61*L61</f>
        <v>0</v>
      </c>
      <c r="N61" s="16">
        <f t="shared" si="60"/>
        <v>0</v>
      </c>
      <c r="O61" s="16" t="e">
        <f>N61/G61</f>
        <v>#DIV/0!</v>
      </c>
      <c r="P61" s="16">
        <f>IFERROR(VLOOKUP(C61,'[3]KODE SUPLIER'!HJ:HL,3,FALSE),0)</f>
        <v>0</v>
      </c>
      <c r="Q61" s="16"/>
      <c r="R61" s="16">
        <f t="shared" si="61"/>
        <v>0</v>
      </c>
      <c r="S61" s="16"/>
      <c r="T61" s="16">
        <f t="shared" si="62"/>
        <v>0</v>
      </c>
      <c r="U61" s="16">
        <f t="shared" si="63"/>
        <v>0</v>
      </c>
      <c r="V61" s="16" t="e">
        <f t="shared" si="64"/>
        <v>#DIV/0!</v>
      </c>
      <c r="W61" s="16"/>
      <c r="X61" s="16">
        <f t="shared" si="65"/>
        <v>0</v>
      </c>
      <c r="Y61" s="16">
        <f t="shared" si="66"/>
        <v>0</v>
      </c>
      <c r="Z61" s="43" t="e">
        <f t="shared" si="67"/>
        <v>#DIV/0!</v>
      </c>
      <c r="AA61" s="21"/>
    </row>
    <row r="62" spans="1:27" ht="24.95" customHeight="1" x14ac:dyDescent="0.3">
      <c r="B62" s="18"/>
      <c r="C62" s="18"/>
      <c r="D62" s="19"/>
      <c r="E62" s="20"/>
      <c r="F62" s="16"/>
      <c r="G62" s="16">
        <f t="shared" si="59"/>
        <v>0</v>
      </c>
      <c r="H62" s="16"/>
      <c r="I62" s="16"/>
      <c r="J62" s="16"/>
      <c r="K62" s="16" t="e">
        <f>+J62/G62</f>
        <v>#DIV/0!</v>
      </c>
      <c r="L62" s="16"/>
      <c r="M62" s="16">
        <f>E62*L62</f>
        <v>0</v>
      </c>
      <c r="N62" s="16">
        <f t="shared" si="60"/>
        <v>0</v>
      </c>
      <c r="O62" s="16" t="e">
        <f>N62/G62</f>
        <v>#DIV/0!</v>
      </c>
      <c r="P62" s="16">
        <f>IFERROR(VLOOKUP(C62,'[3]KODE SUPLIER'!HJ:HL,3,FALSE),0)</f>
        <v>0</v>
      </c>
      <c r="Q62" s="16"/>
      <c r="R62" s="16">
        <f t="shared" si="61"/>
        <v>0</v>
      </c>
      <c r="S62" s="16"/>
      <c r="T62" s="16">
        <f t="shared" si="62"/>
        <v>0</v>
      </c>
      <c r="U62" s="16">
        <f t="shared" si="63"/>
        <v>0</v>
      </c>
      <c r="V62" s="16" t="e">
        <f t="shared" si="64"/>
        <v>#DIV/0!</v>
      </c>
      <c r="W62" s="16"/>
      <c r="X62" s="16">
        <f t="shared" si="65"/>
        <v>0</v>
      </c>
      <c r="Y62" s="16">
        <f t="shared" si="66"/>
        <v>0</v>
      </c>
      <c r="Z62" s="43" t="e">
        <f t="shared" si="67"/>
        <v>#DIV/0!</v>
      </c>
      <c r="AA62" s="21"/>
    </row>
    <row r="63" spans="1:27" ht="24.95" customHeight="1" x14ac:dyDescent="0.3">
      <c r="B63" s="18"/>
      <c r="C63" s="18"/>
      <c r="D63" s="19"/>
      <c r="E63" s="20"/>
      <c r="F63" s="16"/>
      <c r="G63" s="16">
        <f t="shared" si="59"/>
        <v>0</v>
      </c>
      <c r="H63" s="16"/>
      <c r="I63" s="16"/>
      <c r="J63" s="16"/>
      <c r="K63" s="16" t="e">
        <f>+J63/G63</f>
        <v>#DIV/0!</v>
      </c>
      <c r="L63" s="16"/>
      <c r="M63" s="16">
        <f>E63*L63</f>
        <v>0</v>
      </c>
      <c r="N63" s="16">
        <f t="shared" si="60"/>
        <v>0</v>
      </c>
      <c r="O63" s="16" t="e">
        <f>N63/G63</f>
        <v>#DIV/0!</v>
      </c>
      <c r="P63" s="16">
        <f>IFERROR(VLOOKUP(C63,'[3]KODE SUPLIER'!HJ:HL,3,FALSE),0)</f>
        <v>0</v>
      </c>
      <c r="Q63" s="16"/>
      <c r="R63" s="16">
        <f t="shared" si="61"/>
        <v>0</v>
      </c>
      <c r="S63" s="16"/>
      <c r="T63" s="16">
        <f t="shared" si="62"/>
        <v>0</v>
      </c>
      <c r="U63" s="16">
        <f t="shared" si="63"/>
        <v>0</v>
      </c>
      <c r="V63" s="16" t="e">
        <f t="shared" si="64"/>
        <v>#DIV/0!</v>
      </c>
      <c r="W63" s="16"/>
      <c r="X63" s="16">
        <f t="shared" si="65"/>
        <v>0</v>
      </c>
      <c r="Y63" s="16">
        <f t="shared" si="66"/>
        <v>0</v>
      </c>
      <c r="Z63" s="43" t="e">
        <f t="shared" si="67"/>
        <v>#DIV/0!</v>
      </c>
      <c r="AA63" s="21"/>
    </row>
    <row r="64" spans="1:27" ht="24.95" customHeight="1" x14ac:dyDescent="0.3">
      <c r="B64" s="18"/>
      <c r="C64" s="18"/>
      <c r="D64" s="19"/>
      <c r="E64" s="20"/>
      <c r="F64" s="16"/>
      <c r="G64" s="16">
        <f t="shared" si="59"/>
        <v>0</v>
      </c>
      <c r="H64" s="16"/>
      <c r="I64" s="16"/>
      <c r="J64" s="16"/>
      <c r="K64" s="16" t="e">
        <f>+J64/G64</f>
        <v>#DIV/0!</v>
      </c>
      <c r="L64" s="16"/>
      <c r="M64" s="16">
        <f>E64*L64</f>
        <v>0</v>
      </c>
      <c r="N64" s="16">
        <f t="shared" si="60"/>
        <v>0</v>
      </c>
      <c r="O64" s="16" t="e">
        <f>N64/G64</f>
        <v>#DIV/0!</v>
      </c>
      <c r="P64" s="16">
        <f>IFERROR(VLOOKUP(C64,'[3]KODE SUPLIER'!HJ:HL,3,FALSE),0)</f>
        <v>0</v>
      </c>
      <c r="Q64" s="16"/>
      <c r="R64" s="16">
        <f t="shared" si="61"/>
        <v>0</v>
      </c>
      <c r="S64" s="16"/>
      <c r="T64" s="16">
        <f t="shared" si="62"/>
        <v>0</v>
      </c>
      <c r="U64" s="16">
        <f t="shared" si="63"/>
        <v>0</v>
      </c>
      <c r="V64" s="16" t="e">
        <f t="shared" si="64"/>
        <v>#DIV/0!</v>
      </c>
      <c r="W64" s="16"/>
      <c r="X64" s="16">
        <f t="shared" si="65"/>
        <v>0</v>
      </c>
      <c r="Y64" s="16">
        <f t="shared" si="66"/>
        <v>0</v>
      </c>
      <c r="Z64" s="43" t="e">
        <f t="shared" si="67"/>
        <v>#DIV/0!</v>
      </c>
      <c r="AA64" s="21"/>
    </row>
    <row r="65" spans="2:27" ht="24.95" customHeight="1" x14ac:dyDescent="0.3">
      <c r="B65" s="18"/>
      <c r="C65" s="18"/>
      <c r="D65" s="19"/>
      <c r="E65" s="20"/>
      <c r="F65" s="16"/>
      <c r="G65" s="16">
        <f t="shared" si="59"/>
        <v>0</v>
      </c>
      <c r="H65" s="16"/>
      <c r="I65" s="16"/>
      <c r="J65" s="16"/>
      <c r="K65" s="16" t="e">
        <f>+J65/G65</f>
        <v>#DIV/0!</v>
      </c>
      <c r="L65" s="16"/>
      <c r="M65" s="16">
        <f>E65*L65</f>
        <v>0</v>
      </c>
      <c r="N65" s="16">
        <f t="shared" si="60"/>
        <v>0</v>
      </c>
      <c r="O65" s="16" t="e">
        <f>N65/G65</f>
        <v>#DIV/0!</v>
      </c>
      <c r="P65" s="16">
        <f>IFERROR(VLOOKUP(C65,'[3]KODE SUPLIER'!HJ:HL,3,FALSE),0)</f>
        <v>0</v>
      </c>
      <c r="Q65" s="16"/>
      <c r="R65" s="16">
        <f t="shared" si="61"/>
        <v>0</v>
      </c>
      <c r="S65" s="16"/>
      <c r="T65" s="16">
        <f t="shared" si="62"/>
        <v>0</v>
      </c>
      <c r="U65" s="16">
        <f t="shared" si="63"/>
        <v>0</v>
      </c>
      <c r="V65" s="16" t="e">
        <f t="shared" si="64"/>
        <v>#DIV/0!</v>
      </c>
      <c r="W65" s="16"/>
      <c r="X65" s="16">
        <f t="shared" si="65"/>
        <v>0</v>
      </c>
      <c r="Y65" s="16">
        <f t="shared" si="66"/>
        <v>0</v>
      </c>
      <c r="Z65" s="43" t="e">
        <f t="shared" si="67"/>
        <v>#DIV/0!</v>
      </c>
      <c r="AA65" s="21"/>
    </row>
    <row r="66" spans="2:27" ht="24.95" customHeight="1" x14ac:dyDescent="0.3">
      <c r="B66" s="18"/>
      <c r="C66" s="18"/>
      <c r="D66" s="19"/>
      <c r="E66" s="20"/>
      <c r="F66" s="16"/>
      <c r="G66" s="16">
        <f t="shared" si="59"/>
        <v>0</v>
      </c>
      <c r="H66" s="16"/>
      <c r="I66" s="16"/>
      <c r="J66" s="16"/>
      <c r="K66" s="16" t="e">
        <f>+J66/G66</f>
        <v>#DIV/0!</v>
      </c>
      <c r="L66" s="16"/>
      <c r="M66" s="16">
        <f>E66*L66</f>
        <v>0</v>
      </c>
      <c r="N66" s="16">
        <f t="shared" si="60"/>
        <v>0</v>
      </c>
      <c r="O66" s="16" t="e">
        <f>N66/G66</f>
        <v>#DIV/0!</v>
      </c>
      <c r="P66" s="16">
        <f>IFERROR(VLOOKUP(C66,'[3]KODE SUPLIER'!HJ:HL,3,FALSE),0)</f>
        <v>0</v>
      </c>
      <c r="Q66" s="16"/>
      <c r="R66" s="16">
        <f t="shared" si="61"/>
        <v>0</v>
      </c>
      <c r="S66" s="16"/>
      <c r="T66" s="16">
        <f t="shared" si="62"/>
        <v>0</v>
      </c>
      <c r="U66" s="16">
        <f t="shared" si="63"/>
        <v>0</v>
      </c>
      <c r="V66" s="16" t="e">
        <f t="shared" si="64"/>
        <v>#DIV/0!</v>
      </c>
      <c r="W66" s="16"/>
      <c r="X66" s="16">
        <f t="shared" si="65"/>
        <v>0</v>
      </c>
      <c r="Y66" s="16">
        <f t="shared" si="66"/>
        <v>0</v>
      </c>
      <c r="Z66" s="43" t="e">
        <f t="shared" si="67"/>
        <v>#DIV/0!</v>
      </c>
      <c r="AA66" s="21"/>
    </row>
    <row r="67" spans="2:27" ht="24.95" customHeight="1" x14ac:dyDescent="0.3">
      <c r="B67" s="18"/>
      <c r="C67" s="18"/>
      <c r="D67" s="19"/>
      <c r="E67" s="20"/>
      <c r="F67" s="16"/>
      <c r="G67" s="16">
        <f t="shared" si="59"/>
        <v>0</v>
      </c>
      <c r="H67" s="16"/>
      <c r="I67" s="16"/>
      <c r="J67" s="16"/>
      <c r="K67" s="16" t="e">
        <f>+J67/G67</f>
        <v>#DIV/0!</v>
      </c>
      <c r="L67" s="16"/>
      <c r="M67" s="16">
        <f>E67*L67</f>
        <v>0</v>
      </c>
      <c r="N67" s="16">
        <f t="shared" si="60"/>
        <v>0</v>
      </c>
      <c r="O67" s="16" t="e">
        <f>N67/G67</f>
        <v>#DIV/0!</v>
      </c>
      <c r="P67" s="16">
        <f>IFERROR(VLOOKUP(C67,'[3]KODE SUPLIER'!HJ:HL,3,FALSE),0)</f>
        <v>0</v>
      </c>
      <c r="Q67" s="16"/>
      <c r="R67" s="16">
        <f t="shared" si="61"/>
        <v>0</v>
      </c>
      <c r="S67" s="16"/>
      <c r="T67" s="16">
        <f t="shared" si="62"/>
        <v>0</v>
      </c>
      <c r="U67" s="16">
        <f t="shared" si="63"/>
        <v>0</v>
      </c>
      <c r="V67" s="16" t="e">
        <f t="shared" si="64"/>
        <v>#DIV/0!</v>
      </c>
      <c r="W67" s="16"/>
      <c r="X67" s="16">
        <f t="shared" si="65"/>
        <v>0</v>
      </c>
      <c r="Y67" s="16">
        <f t="shared" si="66"/>
        <v>0</v>
      </c>
      <c r="Z67" s="43" t="e">
        <f t="shared" si="67"/>
        <v>#DIV/0!</v>
      </c>
      <c r="AA67" s="21"/>
    </row>
    <row r="68" spans="2:27" ht="24.95" customHeight="1" x14ac:dyDescent="0.3">
      <c r="B68" s="18"/>
      <c r="C68" s="18"/>
      <c r="D68" s="19"/>
      <c r="E68" s="20"/>
      <c r="F68" s="16"/>
      <c r="G68" s="16">
        <f t="shared" si="59"/>
        <v>0</v>
      </c>
      <c r="H68" s="16"/>
      <c r="I68" s="16"/>
      <c r="J68" s="16"/>
      <c r="K68" s="16" t="e">
        <f>+J68/G68</f>
        <v>#DIV/0!</v>
      </c>
      <c r="L68" s="16"/>
      <c r="M68" s="16">
        <f>E68*L68</f>
        <v>0</v>
      </c>
      <c r="N68" s="16">
        <f t="shared" si="60"/>
        <v>0</v>
      </c>
      <c r="O68" s="16" t="e">
        <f>N68/G68</f>
        <v>#DIV/0!</v>
      </c>
      <c r="P68" s="16">
        <f>IFERROR(VLOOKUP(C68,'[3]KODE SUPLIER'!HJ:HL,3,FALSE),0)</f>
        <v>0</v>
      </c>
      <c r="Q68" s="16"/>
      <c r="R68" s="16">
        <f t="shared" si="61"/>
        <v>0</v>
      </c>
      <c r="S68" s="16"/>
      <c r="T68" s="16">
        <f t="shared" si="62"/>
        <v>0</v>
      </c>
      <c r="U68" s="16">
        <f t="shared" si="63"/>
        <v>0</v>
      </c>
      <c r="V68" s="16" t="e">
        <f t="shared" si="64"/>
        <v>#DIV/0!</v>
      </c>
      <c r="W68" s="16"/>
      <c r="X68" s="16">
        <f t="shared" si="65"/>
        <v>0</v>
      </c>
      <c r="Y68" s="16">
        <f t="shared" si="66"/>
        <v>0</v>
      </c>
      <c r="Z68" s="43" t="e">
        <f t="shared" si="67"/>
        <v>#DIV/0!</v>
      </c>
      <c r="AA68" s="21"/>
    </row>
    <row r="69" spans="2:27" ht="24.95" customHeight="1" x14ac:dyDescent="0.3">
      <c r="B69" s="18"/>
      <c r="C69" s="18"/>
      <c r="D69" s="19"/>
      <c r="E69" s="20"/>
      <c r="F69" s="16"/>
      <c r="G69" s="16">
        <f t="shared" si="59"/>
        <v>0</v>
      </c>
      <c r="H69" s="16"/>
      <c r="I69" s="16"/>
      <c r="J69" s="16"/>
      <c r="K69" s="16" t="e">
        <f>+J69/G69</f>
        <v>#DIV/0!</v>
      </c>
      <c r="L69" s="16"/>
      <c r="M69" s="16">
        <f>E69*L69</f>
        <v>0</v>
      </c>
      <c r="N69" s="16">
        <f t="shared" si="60"/>
        <v>0</v>
      </c>
      <c r="O69" s="16" t="e">
        <f>N69/G69</f>
        <v>#DIV/0!</v>
      </c>
      <c r="P69" s="16">
        <f>IFERROR(VLOOKUP(C69,'[3]KODE SUPLIER'!HJ:HL,3,FALSE),0)</f>
        <v>0</v>
      </c>
      <c r="Q69" s="16"/>
      <c r="R69" s="16">
        <f t="shared" si="61"/>
        <v>0</v>
      </c>
      <c r="S69" s="16"/>
      <c r="T69" s="16">
        <f t="shared" si="62"/>
        <v>0</v>
      </c>
      <c r="U69" s="16">
        <f t="shared" si="63"/>
        <v>0</v>
      </c>
      <c r="V69" s="16" t="e">
        <f t="shared" si="64"/>
        <v>#DIV/0!</v>
      </c>
      <c r="W69" s="16"/>
      <c r="X69" s="16">
        <f t="shared" si="65"/>
        <v>0</v>
      </c>
      <c r="Y69" s="16">
        <f t="shared" si="66"/>
        <v>0</v>
      </c>
      <c r="Z69" s="43" t="e">
        <f t="shared" si="67"/>
        <v>#DIV/0!</v>
      </c>
      <c r="AA69" s="21"/>
    </row>
    <row r="70" spans="2:27" ht="24.95" customHeight="1" x14ac:dyDescent="0.3">
      <c r="B70" s="18"/>
      <c r="C70" s="18"/>
      <c r="D70" s="19"/>
      <c r="E70" s="20"/>
      <c r="F70" s="16"/>
      <c r="G70" s="16">
        <f t="shared" si="59"/>
        <v>0</v>
      </c>
      <c r="H70" s="16"/>
      <c r="I70" s="16"/>
      <c r="J70" s="16"/>
      <c r="K70" s="16" t="e">
        <f>+J70/G70</f>
        <v>#DIV/0!</v>
      </c>
      <c r="L70" s="16"/>
      <c r="M70" s="16">
        <f>E70*L70</f>
        <v>0</v>
      </c>
      <c r="N70" s="16">
        <f t="shared" si="60"/>
        <v>0</v>
      </c>
      <c r="O70" s="16" t="e">
        <f>N70/G70</f>
        <v>#DIV/0!</v>
      </c>
      <c r="P70" s="16">
        <f>IFERROR(VLOOKUP(C70,'[3]KODE SUPLIER'!HJ:HL,3,FALSE),0)</f>
        <v>0</v>
      </c>
      <c r="Q70" s="16"/>
      <c r="R70" s="16">
        <f t="shared" si="61"/>
        <v>0</v>
      </c>
      <c r="S70" s="16"/>
      <c r="T70" s="16">
        <f t="shared" si="62"/>
        <v>0</v>
      </c>
      <c r="U70" s="16">
        <f t="shared" si="63"/>
        <v>0</v>
      </c>
      <c r="V70" s="16" t="e">
        <f t="shared" si="64"/>
        <v>#DIV/0!</v>
      </c>
      <c r="W70" s="16"/>
      <c r="X70" s="16">
        <f t="shared" si="65"/>
        <v>0</v>
      </c>
      <c r="Y70" s="16">
        <f t="shared" si="66"/>
        <v>0</v>
      </c>
      <c r="Z70" s="43" t="e">
        <f t="shared" si="67"/>
        <v>#DIV/0!</v>
      </c>
      <c r="AA70" s="21"/>
    </row>
    <row r="71" spans="2:27" ht="24.95" customHeight="1" x14ac:dyDescent="0.3">
      <c r="B71" s="18"/>
      <c r="C71" s="18"/>
      <c r="D71" s="19"/>
      <c r="E71" s="20"/>
      <c r="F71" s="16"/>
      <c r="G71" s="16">
        <f t="shared" si="59"/>
        <v>0</v>
      </c>
      <c r="H71" s="16"/>
      <c r="I71" s="16"/>
      <c r="J71" s="16"/>
      <c r="K71" s="16" t="e">
        <f>+J71/G71</f>
        <v>#DIV/0!</v>
      </c>
      <c r="L71" s="16"/>
      <c r="M71" s="16">
        <f>E71*L71</f>
        <v>0</v>
      </c>
      <c r="N71" s="16">
        <f t="shared" si="60"/>
        <v>0</v>
      </c>
      <c r="O71" s="16" t="e">
        <f>N71/G71</f>
        <v>#DIV/0!</v>
      </c>
      <c r="P71" s="16">
        <f>IFERROR(VLOOKUP(C71,'[3]KODE SUPLIER'!HJ:HL,3,FALSE),0)</f>
        <v>0</v>
      </c>
      <c r="Q71" s="16"/>
      <c r="R71" s="16">
        <f t="shared" si="61"/>
        <v>0</v>
      </c>
      <c r="S71" s="16"/>
      <c r="T71" s="16">
        <f t="shared" si="62"/>
        <v>0</v>
      </c>
      <c r="U71" s="16">
        <f t="shared" si="63"/>
        <v>0</v>
      </c>
      <c r="V71" s="16" t="e">
        <f t="shared" si="64"/>
        <v>#DIV/0!</v>
      </c>
      <c r="W71" s="16"/>
      <c r="X71" s="16">
        <f t="shared" si="65"/>
        <v>0</v>
      </c>
      <c r="Y71" s="16">
        <f t="shared" si="66"/>
        <v>0</v>
      </c>
      <c r="Z71" s="43" t="e">
        <f t="shared" si="67"/>
        <v>#DIV/0!</v>
      </c>
      <c r="AA71" s="21"/>
    </row>
    <row r="72" spans="2:27" s="22" customFormat="1" ht="24.95" customHeight="1" x14ac:dyDescent="0.3">
      <c r="B72" s="12"/>
      <c r="C72" s="12"/>
      <c r="D72" s="13"/>
      <c r="E72" s="14">
        <f t="shared" ref="E72:I72" si="68">SUM(E59:E71)</f>
        <v>0</v>
      </c>
      <c r="F72" s="15">
        <f t="shared" si="68"/>
        <v>0</v>
      </c>
      <c r="G72" s="15">
        <f t="shared" si="68"/>
        <v>0</v>
      </c>
      <c r="H72" s="15">
        <f t="shared" si="68"/>
        <v>0</v>
      </c>
      <c r="I72" s="15">
        <f t="shared" si="68"/>
        <v>0</v>
      </c>
      <c r="J72" s="15">
        <f>SUM(J59:J71)</f>
        <v>0</v>
      </c>
      <c r="K72" s="15"/>
      <c r="L72" s="15"/>
      <c r="M72" s="15">
        <f>SUM(M59:M71)</f>
        <v>0</v>
      </c>
      <c r="N72" s="15">
        <f>SUM(N59:N71)</f>
        <v>0</v>
      </c>
      <c r="O72" s="15"/>
      <c r="P72" s="15"/>
      <c r="Q72" s="15"/>
      <c r="R72" s="15"/>
      <c r="S72" s="15">
        <f>SUM(S59:S71)</f>
        <v>0</v>
      </c>
      <c r="T72" s="15">
        <f>SUM(T59:T71)</f>
        <v>0</v>
      </c>
      <c r="U72" s="15">
        <f>SUM(U59:U71)</f>
        <v>0</v>
      </c>
      <c r="V72" s="15"/>
      <c r="W72" s="15"/>
      <c r="X72" s="15">
        <f>SUM(X59:X71)</f>
        <v>0</v>
      </c>
      <c r="Y72" s="15">
        <f>SUM(Y59:Y71)</f>
        <v>0</v>
      </c>
      <c r="Z72" s="23"/>
      <c r="AA72" s="23"/>
    </row>
    <row r="73" spans="2:27" ht="24.95" customHeight="1" x14ac:dyDescent="0.3">
      <c r="B73" s="12"/>
      <c r="C73" s="12"/>
      <c r="D73" s="13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6"/>
      <c r="W73" s="15"/>
      <c r="X73" s="15"/>
      <c r="Y73" s="15"/>
      <c r="Z73" s="17"/>
      <c r="AA73" s="17"/>
    </row>
    <row r="74" spans="2:27" s="22" customFormat="1" ht="24.95" customHeight="1" x14ac:dyDescent="0.3">
      <c r="B74" s="12"/>
      <c r="C74" s="12"/>
      <c r="D74" s="13" t="s">
        <v>38</v>
      </c>
      <c r="E74" s="14">
        <f t="shared" ref="E74:Y74" si="69">+E72+E57+E48+E45+E42+E32+E25+E15</f>
        <v>0</v>
      </c>
      <c r="F74" s="14">
        <f t="shared" si="69"/>
        <v>0</v>
      </c>
      <c r="G74" s="14">
        <f t="shared" si="69"/>
        <v>0</v>
      </c>
      <c r="H74" s="14">
        <f t="shared" si="69"/>
        <v>0</v>
      </c>
      <c r="I74" s="14">
        <f t="shared" si="69"/>
        <v>0</v>
      </c>
      <c r="J74" s="14">
        <f t="shared" si="69"/>
        <v>0</v>
      </c>
      <c r="K74" s="14">
        <f t="shared" si="69"/>
        <v>0</v>
      </c>
      <c r="L74" s="14">
        <f t="shared" si="69"/>
        <v>0</v>
      </c>
      <c r="M74" s="14">
        <f t="shared" si="69"/>
        <v>0</v>
      </c>
      <c r="N74" s="14">
        <f t="shared" si="69"/>
        <v>0</v>
      </c>
      <c r="O74" s="14">
        <f t="shared" si="69"/>
        <v>0</v>
      </c>
      <c r="P74" s="14">
        <f t="shared" si="69"/>
        <v>0</v>
      </c>
      <c r="Q74" s="14">
        <f t="shared" si="69"/>
        <v>0</v>
      </c>
      <c r="R74" s="14">
        <f t="shared" si="69"/>
        <v>0</v>
      </c>
      <c r="S74" s="14">
        <f t="shared" si="69"/>
        <v>0</v>
      </c>
      <c r="T74" s="14">
        <f t="shared" si="69"/>
        <v>0</v>
      </c>
      <c r="U74" s="14">
        <f t="shared" si="69"/>
        <v>0</v>
      </c>
      <c r="V74" s="14">
        <f t="shared" si="69"/>
        <v>0</v>
      </c>
      <c r="W74" s="15">
        <f t="shared" si="69"/>
        <v>0</v>
      </c>
      <c r="X74" s="14">
        <f t="shared" si="69"/>
        <v>0</v>
      </c>
      <c r="Y74" s="14">
        <f t="shared" si="69"/>
        <v>0</v>
      </c>
      <c r="Z74" s="23"/>
      <c r="AA74" s="23"/>
    </row>
    <row r="75" spans="2:27" s="24" customFormat="1" ht="24.95" customHeight="1" x14ac:dyDescent="0.3">
      <c r="B75" s="25"/>
      <c r="C75" s="25"/>
      <c r="D75" s="26"/>
      <c r="E75" s="27"/>
      <c r="F75" s="28"/>
      <c r="G75" s="28"/>
      <c r="H75" s="28"/>
      <c r="I75" s="28"/>
      <c r="J75" s="28"/>
      <c r="K75" s="28" t="s">
        <v>34</v>
      </c>
      <c r="L75" s="28"/>
      <c r="M75" s="28" t="e">
        <f>M74/E74</f>
        <v>#DIV/0!</v>
      </c>
      <c r="N75" s="28"/>
      <c r="O75" s="28"/>
      <c r="P75" s="28"/>
      <c r="Q75" s="28"/>
      <c r="R75" s="28" t="e">
        <f>T74/E74</f>
        <v>#DIV/0!</v>
      </c>
      <c r="S75" s="28"/>
      <c r="T75" s="28"/>
      <c r="U75" s="28"/>
      <c r="V75" s="28"/>
      <c r="W75" s="31" t="e">
        <f>(T74+X74+S74)/E74</f>
        <v>#DIV/0!</v>
      </c>
      <c r="X75" s="28"/>
      <c r="Y75" s="28" t="e">
        <f>M75-W75</f>
        <v>#DIV/0!</v>
      </c>
      <c r="Z75" s="29"/>
      <c r="AA75" s="29"/>
    </row>
    <row r="76" spans="2:27" ht="24.95" customHeight="1" x14ac:dyDescent="0.3">
      <c r="B76" s="12"/>
      <c r="C76" s="12"/>
      <c r="D76" s="13"/>
      <c r="E76" s="14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  <c r="W76" s="15"/>
      <c r="X76" s="15"/>
      <c r="Y76" s="15"/>
      <c r="Z76" s="17"/>
      <c r="AA76" s="17"/>
    </row>
    <row r="77" spans="2:27" s="32" customFormat="1" ht="24.95" customHeight="1" x14ac:dyDescent="0.3">
      <c r="B77" s="33"/>
      <c r="C77" s="33"/>
      <c r="D77" s="28" t="s">
        <v>35</v>
      </c>
      <c r="E77" s="28">
        <f>+E74</f>
        <v>0</v>
      </c>
      <c r="F77" s="28">
        <f>+F74</f>
        <v>0</v>
      </c>
      <c r="G77" s="28">
        <f>+G74</f>
        <v>0</v>
      </c>
      <c r="H77" s="28">
        <f>+H74</f>
        <v>0</v>
      </c>
      <c r="I77" s="28">
        <f>+I74</f>
        <v>0</v>
      </c>
      <c r="J77" s="28">
        <f>+J74</f>
        <v>0</v>
      </c>
      <c r="K77" s="28">
        <f>+K74</f>
        <v>0</v>
      </c>
      <c r="L77" s="28">
        <f>+L74</f>
        <v>0</v>
      </c>
      <c r="M77" s="28">
        <f>+M74</f>
        <v>0</v>
      </c>
      <c r="N77" s="28">
        <f>+N74</f>
        <v>0</v>
      </c>
      <c r="O77" s="28">
        <f>+O74</f>
        <v>0</v>
      </c>
      <c r="P77" s="28">
        <f>+P74</f>
        <v>0</v>
      </c>
      <c r="Q77" s="28">
        <f>+Q74</f>
        <v>0</v>
      </c>
      <c r="R77" s="28">
        <f>+R74</f>
        <v>0</v>
      </c>
      <c r="S77" s="28">
        <f>+S74</f>
        <v>0</v>
      </c>
      <c r="T77" s="28">
        <f>+T74</f>
        <v>0</v>
      </c>
      <c r="U77" s="28">
        <f>+U74</f>
        <v>0</v>
      </c>
      <c r="V77" s="28">
        <f>+V74</f>
        <v>0</v>
      </c>
      <c r="W77" s="28">
        <f>+W74</f>
        <v>0</v>
      </c>
      <c r="X77" s="28">
        <f>+X74</f>
        <v>0</v>
      </c>
      <c r="Y77" s="28">
        <f>+Y74+S77</f>
        <v>0</v>
      </c>
      <c r="Z77" s="29"/>
      <c r="AA77" s="29"/>
    </row>
    <row r="78" spans="2:27" s="34" customFormat="1" ht="24.95" customHeight="1" x14ac:dyDescent="0.3">
      <c r="B78" s="33"/>
      <c r="C78" s="33"/>
      <c r="D78" s="28"/>
      <c r="E78" s="28"/>
      <c r="F78" s="28"/>
      <c r="G78" s="28"/>
      <c r="H78" s="28"/>
      <c r="I78" s="28"/>
      <c r="J78" s="28"/>
      <c r="K78" s="28" t="s">
        <v>36</v>
      </c>
      <c r="L78" s="28"/>
      <c r="M78" s="28" t="e">
        <f>M77/E77</f>
        <v>#DIV/0!</v>
      </c>
      <c r="N78" s="28"/>
      <c r="O78" s="28"/>
      <c r="P78" s="28"/>
      <c r="Q78" s="28"/>
      <c r="R78" s="31" t="e">
        <f>(T74)/E74</f>
        <v>#DIV/0!</v>
      </c>
      <c r="S78" s="28"/>
      <c r="T78" s="28"/>
      <c r="U78" s="28"/>
      <c r="V78" s="28"/>
      <c r="W78" s="31" t="e">
        <f>(T74+X74)/E74</f>
        <v>#DIV/0!</v>
      </c>
      <c r="X78" s="28"/>
      <c r="Y78" s="28" t="e">
        <f>M78-W78</f>
        <v>#DIV/0!</v>
      </c>
      <c r="Z78" s="30"/>
      <c r="AA78" s="30"/>
    </row>
  </sheetData>
  <mergeCells count="24">
    <mergeCell ref="L3:L4"/>
    <mergeCell ref="B3:B4"/>
    <mergeCell ref="D3:D4"/>
    <mergeCell ref="E3:E4"/>
    <mergeCell ref="F3:F4"/>
    <mergeCell ref="G3:G4"/>
    <mergeCell ref="H3:H4"/>
    <mergeCell ref="C3:C4"/>
    <mergeCell ref="I3:I4"/>
    <mergeCell ref="J3:J4"/>
    <mergeCell ref="K3:K4"/>
    <mergeCell ref="X3:X4"/>
    <mergeCell ref="M3:M4"/>
    <mergeCell ref="N3:N4"/>
    <mergeCell ref="O3:O4"/>
    <mergeCell ref="P3:R3"/>
    <mergeCell ref="S3:S4"/>
    <mergeCell ref="T3:T4"/>
    <mergeCell ref="U3:U4"/>
    <mergeCell ref="V3:V4"/>
    <mergeCell ref="W3:W4"/>
    <mergeCell ref="Y3:Y4"/>
    <mergeCell ref="Z3:Z4"/>
    <mergeCell ref="AA3:AA4"/>
  </mergeCells>
  <pageMargins left="0" right="0" top="0" bottom="0" header="0" footer="0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LAPORAN ROOT </vt:lpstr>
      <vt:lpstr>'LAPORAN ROOT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2024-04-19T02:49:23Z</cp:lastPrinted>
  <dcterms:created xsi:type="dcterms:W3CDTF">2024-04-05T02:50:03Z</dcterms:created>
  <dcterms:modified xsi:type="dcterms:W3CDTF">2024-04-19T07:23:26Z</dcterms:modified>
</cp:coreProperties>
</file>