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5535633be59a0d3/Documents/GitHub/testinator-of-doom/"/>
    </mc:Choice>
  </mc:AlternateContent>
  <xr:revisionPtr revIDLastSave="177" documentId="11_F25DC773A252ABDACC1048C0A19A5A525ADE58EC" xr6:coauthVersionLast="46" xr6:coauthVersionMax="46" xr10:uidLastSave="{48C7F8C5-1E64-49D2-9C54-7E90E5F65D1D}"/>
  <bookViews>
    <workbookView xWindow="-120" yWindow="-120" windowWidth="29040" windowHeight="17640" xr2:uid="{00000000-000D-0000-FFFF-FFFF00000000}"/>
  </bookViews>
  <sheets>
    <sheet name="Sheet1" sheetId="1" r:id="rId1"/>
  </sheets>
  <externalReferences>
    <externalReference r:id="rId2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 a="1"/>
  <c r="F24" i="1" l="1"/>
  <c r="E24" i="1"/>
  <c r="F20" i="1"/>
  <c r="D24" i="1"/>
  <c r="D21" i="1"/>
  <c r="D25" i="1"/>
  <c r="E21" i="1"/>
  <c r="D26" i="1"/>
  <c r="F23" i="1"/>
  <c r="D22" i="1"/>
  <c r="E22" i="1"/>
  <c r="E26" i="1"/>
  <c r="D20" i="1"/>
  <c r="F26" i="1"/>
  <c r="D23" i="1"/>
  <c r="F22" i="1"/>
  <c r="E20" i="1"/>
  <c r="F21" i="1"/>
  <c r="F25" i="1"/>
  <c r="E23" i="1"/>
  <c r="E25" i="1"/>
  <c r="E32" i="1" l="1"/>
  <c r="H5" i="1"/>
  <c r="H15" i="1"/>
  <c r="H6" i="1"/>
  <c r="H12" i="1"/>
  <c r="H9" i="1"/>
  <c r="H4" i="1"/>
  <c r="H8" i="1"/>
  <c r="H10" i="1"/>
  <c r="H11" i="1"/>
  <c r="H14" i="1"/>
  <c r="H13" i="1"/>
  <c r="H7" i="1"/>
</calcChain>
</file>

<file path=xl/sharedStrings.xml><?xml version="1.0" encoding="utf-8"?>
<sst xmlns="http://schemas.openxmlformats.org/spreadsheetml/2006/main" count="14" uniqueCount="14">
  <si>
    <t>Votlage</t>
  </si>
  <si>
    <t>Notes</t>
  </si>
  <si>
    <t>barely 3 peaks, crap fit</t>
  </si>
  <si>
    <t>#</t>
  </si>
  <si>
    <t>PPP outpuit</t>
  </si>
  <si>
    <t>Gain</t>
  </si>
  <si>
    <t>Error</t>
  </si>
  <si>
    <t>Electronic gain</t>
  </si>
  <si>
    <t>Fitted gain</t>
  </si>
  <si>
    <t>mx + c = 0</t>
  </si>
  <si>
    <t>mx = -c</t>
  </si>
  <si>
    <t xml:space="preserve"> -c/m = thrrehasold</t>
  </si>
  <si>
    <t>breakdown voltage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</si>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</sst>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voltage vs 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440851</c:v>
                </c:pt>
                <c:pt idx="1">
                  <c:v>532972</c:v>
                </c:pt>
                <c:pt idx="2">
                  <c:v>627607</c:v>
                </c:pt>
                <c:pt idx="3">
                  <c:v>864029</c:v>
                </c:pt>
                <c:pt idx="4">
                  <c:v>1302979</c:v>
                </c:pt>
                <c:pt idx="5">
                  <c:v>1662700</c:v>
                </c:pt>
                <c:pt idx="6">
                  <c:v>2153865</c:v>
                </c:pt>
                <c:pt idx="7">
                  <c:v>2492391</c:v>
                </c:pt>
                <c:pt idx="8">
                  <c:v>2916410</c:v>
                </c:pt>
                <c:pt idx="9">
                  <c:v>3329418</c:v>
                </c:pt>
                <c:pt idx="10">
                  <c:v>3554240</c:v>
                </c:pt>
                <c:pt idx="11">
                  <c:v>4232896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D-466A-A6DA-7259D31BCE0C}"/>
            </c:ext>
          </c:extLst>
        </c:ser>
        <c:ser>
          <c:idx val="1"/>
          <c:order val="1"/>
          <c:tx>
            <c:v>Fitted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Sheet1!$H$4:$H$15</c:f>
              <c:numCache>
                <c:formatCode>General</c:formatCode>
                <c:ptCount val="12"/>
                <c:pt idx="0">
                  <c:v>456737.60924878716</c:v>
                </c:pt>
                <c:pt idx="1">
                  <c:v>535838.93770036101</c:v>
                </c:pt>
                <c:pt idx="2">
                  <c:v>614940.26615191996</c:v>
                </c:pt>
                <c:pt idx="3">
                  <c:v>852244.25150664151</c:v>
                </c:pt>
                <c:pt idx="4">
                  <c:v>1247750.8937644958</c:v>
                </c:pt>
                <c:pt idx="5">
                  <c:v>1643257.5360223502</c:v>
                </c:pt>
                <c:pt idx="6">
                  <c:v>2038764.1782802045</c:v>
                </c:pt>
                <c:pt idx="7">
                  <c:v>2434270.8205380589</c:v>
                </c:pt>
                <c:pt idx="8">
                  <c:v>2829777.4627959132</c:v>
                </c:pt>
                <c:pt idx="9">
                  <c:v>3225284.1050537676</c:v>
                </c:pt>
                <c:pt idx="10">
                  <c:v>3620790.7473116219</c:v>
                </c:pt>
                <c:pt idx="11">
                  <c:v>4095398.7180210501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28-4C70-8938-FE9025C30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40111"/>
        <c:axId val="273540527"/>
      </c:scatterChart>
      <c:valAx>
        <c:axId val="27354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Bias 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527"/>
        <c:crosses val="autoZero"/>
        <c:crossBetween val="midCat"/>
      </c:valAx>
      <c:valAx>
        <c:axId val="2735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Sheet1!$F$4:$F$15</c:f>
              <c:numCache>
                <c:formatCode>General</c:formatCode>
                <c:ptCount val="12"/>
                <c:pt idx="0">
                  <c:v>0.101043404683598</c:v>
                </c:pt>
                <c:pt idx="1">
                  <c:v>4.1694065488460802E-2</c:v>
                </c:pt>
                <c:pt idx="2">
                  <c:v>7.2806618835611597E-2</c:v>
                </c:pt>
                <c:pt idx="3">
                  <c:v>0.16735051933586101</c:v>
                </c:pt>
                <c:pt idx="4">
                  <c:v>0.181791763130874</c:v>
                </c:pt>
                <c:pt idx="5">
                  <c:v>0.212940666801303</c:v>
                </c:pt>
                <c:pt idx="6">
                  <c:v>0.48412229043397798</c:v>
                </c:pt>
                <c:pt idx="7">
                  <c:v>0.36356284629543401</c:v>
                </c:pt>
                <c:pt idx="8">
                  <c:v>0.638702846839039</c:v>
                </c:pt>
                <c:pt idx="9">
                  <c:v>0.72374057525507995</c:v>
                </c:pt>
                <c:pt idx="10">
                  <c:v>0.16039476788786899</c:v>
                </c:pt>
                <c:pt idx="11">
                  <c:v>0.50022626529609804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8-43A1-9B24-E026CCFF3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53343"/>
        <c:axId val="197553759"/>
      </c:scatterChart>
      <c:valAx>
        <c:axId val="19755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3759"/>
        <c:crosses val="autoZero"/>
        <c:crossBetween val="midCat"/>
      </c:valAx>
      <c:valAx>
        <c:axId val="1975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1</xdr:row>
      <xdr:rowOff>119061</xdr:rowOff>
    </xdr:from>
    <xdr:to>
      <xdr:col>20</xdr:col>
      <xdr:colOff>400049</xdr:colOff>
      <xdr:row>24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D6942-4D2F-4B52-9648-ECB87A5F9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24</xdr:row>
      <xdr:rowOff>185737</xdr:rowOff>
    </xdr:from>
    <xdr:to>
      <xdr:col>17</xdr:col>
      <xdr:colOff>171450</xdr:colOff>
      <xdr:row>39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EB30B6-C6DD-43BF-A897-5FA6A4DC9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\Downloads\PolynomialF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ynomialFit"/>
    </sheetNames>
    <definedNames>
      <definedName name="POLYNOMIAL.FIT" refersTo="='PolynomialFit'!$C$15"/>
    </definedNames>
    <sheetDataSet>
      <sheetData sheetId="0">
        <row r="15">
          <cell r="C15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2"/>
  <sheetViews>
    <sheetView tabSelected="1" workbookViewId="0">
      <selection activeCell="G19" sqref="G19"/>
    </sheetView>
  </sheetViews>
  <sheetFormatPr defaultRowHeight="15" x14ac:dyDescent="0.25"/>
  <cols>
    <col min="1" max="1" width="21" bestFit="1" customWidth="1"/>
    <col min="4" max="4" width="17.85546875" bestFit="1" customWidth="1"/>
    <col min="5" max="5" width="18" bestFit="1" customWidth="1"/>
    <col min="6" max="6" width="14" bestFit="1" customWidth="1"/>
  </cols>
  <sheetData>
    <row r="2" spans="1:8" x14ac:dyDescent="0.25">
      <c r="D2" s="1" t="s">
        <v>4</v>
      </c>
      <c r="E2" s="1"/>
      <c r="F2" s="1"/>
    </row>
    <row r="3" spans="1:8" x14ac:dyDescent="0.25">
      <c r="A3" t="s">
        <v>1</v>
      </c>
      <c r="C3" t="s">
        <v>0</v>
      </c>
      <c r="D3" t="s">
        <v>5</v>
      </c>
      <c r="E3" t="s">
        <v>6</v>
      </c>
      <c r="F3" t="s">
        <v>13</v>
      </c>
      <c r="G3" t="s">
        <v>7</v>
      </c>
      <c r="H3" t="s">
        <v>8</v>
      </c>
    </row>
    <row r="4" spans="1:8" x14ac:dyDescent="0.25">
      <c r="A4" t="s">
        <v>2</v>
      </c>
      <c r="C4">
        <v>53.1</v>
      </c>
      <c r="D4">
        <v>440851</v>
      </c>
      <c r="E4">
        <v>6217</v>
      </c>
      <c r="F4">
        <v>0.101043404683598</v>
      </c>
      <c r="G4">
        <v>40</v>
      </c>
      <c r="H4">
        <f t="shared" ref="H4:H15" ca="1" si="0">C4*$E$26 + $E$25</f>
        <v>456737.60924878716</v>
      </c>
    </row>
    <row r="5" spans="1:8" x14ac:dyDescent="0.25">
      <c r="C5">
        <v>53.2</v>
      </c>
      <c r="D5">
        <v>532972</v>
      </c>
      <c r="E5">
        <v>2719</v>
      </c>
      <c r="F5">
        <v>4.1694065488460802E-2</v>
      </c>
      <c r="G5">
        <v>40</v>
      </c>
      <c r="H5">
        <f t="shared" ca="1" si="0"/>
        <v>535838.93770036101</v>
      </c>
    </row>
    <row r="6" spans="1:8" x14ac:dyDescent="0.25">
      <c r="C6">
        <v>53.3</v>
      </c>
      <c r="D6">
        <v>627607</v>
      </c>
      <c r="E6">
        <v>5132</v>
      </c>
      <c r="F6">
        <v>7.2806618835611597E-2</v>
      </c>
      <c r="G6">
        <v>40</v>
      </c>
      <c r="H6">
        <f t="shared" ca="1" si="0"/>
        <v>614940.26615191996</v>
      </c>
    </row>
    <row r="7" spans="1:8" x14ac:dyDescent="0.25">
      <c r="C7">
        <v>53.6</v>
      </c>
      <c r="D7">
        <v>864029</v>
      </c>
      <c r="E7">
        <v>10652</v>
      </c>
      <c r="F7">
        <v>0.16735051933586101</v>
      </c>
      <c r="G7">
        <v>40</v>
      </c>
      <c r="H7">
        <f t="shared" ca="1" si="0"/>
        <v>852244.25150664151</v>
      </c>
    </row>
    <row r="8" spans="1:8" x14ac:dyDescent="0.25">
      <c r="C8">
        <v>54.1</v>
      </c>
      <c r="D8">
        <v>1302979</v>
      </c>
      <c r="E8">
        <v>17091</v>
      </c>
      <c r="F8">
        <v>0.181791763130874</v>
      </c>
      <c r="G8">
        <v>40</v>
      </c>
      <c r="H8">
        <f t="shared" ca="1" si="0"/>
        <v>1247750.8937644958</v>
      </c>
    </row>
    <row r="9" spans="1:8" x14ac:dyDescent="0.25">
      <c r="C9">
        <v>54.6</v>
      </c>
      <c r="D9">
        <v>1662700</v>
      </c>
      <c r="E9">
        <v>21369</v>
      </c>
      <c r="F9">
        <v>0.212940666801303</v>
      </c>
      <c r="G9">
        <v>32</v>
      </c>
      <c r="H9">
        <f t="shared" ca="1" si="0"/>
        <v>1643257.5360223502</v>
      </c>
    </row>
    <row r="10" spans="1:8" x14ac:dyDescent="0.25">
      <c r="C10">
        <v>55.1</v>
      </c>
      <c r="D10">
        <v>2153865</v>
      </c>
      <c r="E10">
        <v>42663</v>
      </c>
      <c r="F10">
        <v>0.48412229043397798</v>
      </c>
      <c r="G10">
        <v>32</v>
      </c>
      <c r="H10">
        <f t="shared" ca="1" si="0"/>
        <v>2038764.1782802045</v>
      </c>
    </row>
    <row r="11" spans="1:8" x14ac:dyDescent="0.25">
      <c r="C11">
        <v>55.6</v>
      </c>
      <c r="D11">
        <v>2492391</v>
      </c>
      <c r="E11">
        <v>21950</v>
      </c>
      <c r="F11">
        <v>0.36356284629543401</v>
      </c>
      <c r="G11">
        <v>32</v>
      </c>
      <c r="H11">
        <f t="shared" ca="1" si="0"/>
        <v>2434270.8205380589</v>
      </c>
    </row>
    <row r="12" spans="1:8" x14ac:dyDescent="0.25">
      <c r="A12" t="s">
        <v>3</v>
      </c>
      <c r="C12">
        <v>56.1</v>
      </c>
      <c r="D12">
        <v>2916410</v>
      </c>
      <c r="E12">
        <v>88320</v>
      </c>
      <c r="F12">
        <v>0.638702846839039</v>
      </c>
      <c r="G12">
        <v>32</v>
      </c>
      <c r="H12">
        <f t="shared" ca="1" si="0"/>
        <v>2829777.4627959132</v>
      </c>
    </row>
    <row r="13" spans="1:8" x14ac:dyDescent="0.25">
      <c r="C13">
        <v>56.6</v>
      </c>
      <c r="D13">
        <v>3329418</v>
      </c>
      <c r="E13">
        <v>73226</v>
      </c>
      <c r="F13">
        <v>0.72374057525507995</v>
      </c>
      <c r="G13">
        <v>32</v>
      </c>
      <c r="H13">
        <f t="shared" ca="1" si="0"/>
        <v>3225284.1050537676</v>
      </c>
    </row>
    <row r="14" spans="1:8" x14ac:dyDescent="0.25">
      <c r="C14">
        <v>57.1</v>
      </c>
      <c r="D14">
        <v>3554240</v>
      </c>
      <c r="E14">
        <v>15075</v>
      </c>
      <c r="F14">
        <v>0.16039476788786899</v>
      </c>
      <c r="G14">
        <v>32</v>
      </c>
      <c r="H14">
        <f t="shared" ca="1" si="0"/>
        <v>3620790.7473116219</v>
      </c>
    </row>
    <row r="15" spans="1:8" x14ac:dyDescent="0.25">
      <c r="C15">
        <v>57.7</v>
      </c>
      <c r="D15">
        <v>4232896</v>
      </c>
      <c r="E15">
        <v>47548</v>
      </c>
      <c r="F15">
        <v>0.50022626529609804</v>
      </c>
      <c r="G15">
        <v>32</v>
      </c>
      <c r="H15">
        <f t="shared" ca="1" si="0"/>
        <v>4095398.7180210501</v>
      </c>
    </row>
    <row r="20" spans="4:6" x14ac:dyDescent="0.25">
      <c r="D20" t="str">
        <f t="array" aca="1" ref="D20:F26" ca="1">[1]!POLYNOMIAL.FIT(1,C4:C15,D4:D15,E4:E15)</f>
        <v>Points</v>
      </c>
      <c r="E20">
        <f ca="1"/>
        <v>12</v>
      </c>
      <c r="F20" t="str">
        <f ca="1"/>
        <v xml:space="preserve"> </v>
      </c>
    </row>
    <row r="21" spans="4:6" x14ac:dyDescent="0.25">
      <c r="D21" t="str">
        <f ca="1"/>
        <v>DegFreedom</v>
      </c>
      <c r="E21">
        <f ca="1"/>
        <v>10</v>
      </c>
      <c r="F21" t="str">
        <f ca="1"/>
        <v xml:space="preserve"> </v>
      </c>
    </row>
    <row r="22" spans="4:6" x14ac:dyDescent="0.25">
      <c r="D22" t="str">
        <f ca="1"/>
        <v>ChiSquared</v>
      </c>
      <c r="E22">
        <f ca="1"/>
        <v>71.352992642696719</v>
      </c>
      <c r="F22" t="str">
        <f ca="1"/>
        <v xml:space="preserve"> </v>
      </c>
    </row>
    <row r="23" spans="4:6" x14ac:dyDescent="0.25">
      <c r="D23" t="str">
        <f ca="1"/>
        <v>ProbChi</v>
      </c>
      <c r="E23">
        <f ca="1"/>
        <v>2.4279498868199068E-11</v>
      </c>
      <c r="F23" t="str">
        <f ca="1"/>
        <v xml:space="preserve"> </v>
      </c>
    </row>
    <row r="24" spans="4:6" x14ac:dyDescent="0.25">
      <c r="D24" t="str">
        <f ca="1"/>
        <v>CoeffNo</v>
      </c>
      <c r="E24" t="str">
        <f ca="1"/>
        <v>Value</v>
      </c>
      <c r="F24" t="str">
        <f ca="1"/>
        <v>Uncertainty</v>
      </c>
    </row>
    <row r="25" spans="4:6" x14ac:dyDescent="0.25">
      <c r="D25">
        <f ca="1"/>
        <v>0</v>
      </c>
      <c r="E25">
        <f ca="1"/>
        <v>-41546067.798535347</v>
      </c>
      <c r="F25">
        <f ca="1"/>
        <v>172287.40961821459</v>
      </c>
    </row>
    <row r="26" spans="4:6" x14ac:dyDescent="0.25">
      <c r="D26">
        <f ca="1"/>
        <v>1</v>
      </c>
      <c r="E26">
        <f ca="1"/>
        <v>791013.28451570868</v>
      </c>
      <c r="F26">
        <f ca="1"/>
        <v>3228.0765325599432</v>
      </c>
    </row>
    <row r="29" spans="4:6" x14ac:dyDescent="0.25">
      <c r="E29" t="s">
        <v>9</v>
      </c>
    </row>
    <row r="30" spans="4:6" x14ac:dyDescent="0.25">
      <c r="E30" t="s">
        <v>10</v>
      </c>
    </row>
    <row r="31" spans="4:6" x14ac:dyDescent="0.25">
      <c r="E31" t="s">
        <v>11</v>
      </c>
    </row>
    <row r="32" spans="4:6" x14ac:dyDescent="0.25">
      <c r="D32" t="s">
        <v>12</v>
      </c>
      <c r="E32">
        <f ca="1">-E25/E26</f>
        <v>52.522591733679391</v>
      </c>
    </row>
  </sheetData>
  <mergeCells count="1">
    <mergeCell ref="D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Yelland</dc:creator>
  <cp:lastModifiedBy>Charles Yelland</cp:lastModifiedBy>
  <dcterms:created xsi:type="dcterms:W3CDTF">2015-06-05T18:17:20Z</dcterms:created>
  <dcterms:modified xsi:type="dcterms:W3CDTF">2021-03-30T18:36:55Z</dcterms:modified>
</cp:coreProperties>
</file>