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회사관련\토양데이터분석\data\"/>
    </mc:Choice>
  </mc:AlternateContent>
  <xr:revisionPtr revIDLastSave="0" documentId="13_ncr:1_{87441714-B7E6-4DEC-BEAF-6D4F5BA6F487}" xr6:coauthVersionLast="47" xr6:coauthVersionMax="47" xr10:uidLastSave="{00000000-0000-0000-0000-000000000000}"/>
  <bookViews>
    <workbookView xWindow="18060" yWindow="0" windowWidth="33645" windowHeight="20985" xr2:uid="{57EB95D3-E743-4122-932E-4C531B4D34B2}"/>
  </bookViews>
  <sheets>
    <sheet name="토양성분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O4" i="2" l="1"/>
  <c r="P4" i="2" s="1"/>
  <c r="Q4" i="2"/>
  <c r="R4" i="2"/>
  <c r="S4" i="2"/>
  <c r="T4" i="2" s="1"/>
  <c r="O5" i="2"/>
  <c r="P5" i="2" s="1"/>
  <c r="Q5" i="2"/>
  <c r="R5" i="2"/>
  <c r="S5" i="2"/>
  <c r="T5" i="2"/>
  <c r="O6" i="2"/>
  <c r="P6" i="2"/>
  <c r="Q6" i="2"/>
  <c r="R6" i="2" s="1"/>
  <c r="S6" i="2"/>
  <c r="T6" i="2" s="1"/>
  <c r="O7" i="2"/>
  <c r="P7" i="2"/>
  <c r="Q7" i="2"/>
  <c r="R7" i="2" s="1"/>
  <c r="S7" i="2"/>
  <c r="T7" i="2" s="1"/>
  <c r="O8" i="2"/>
  <c r="P8" i="2"/>
  <c r="Q8" i="2"/>
  <c r="R8" i="2"/>
  <c r="S8" i="2"/>
  <c r="T8" i="2"/>
  <c r="O9" i="2"/>
  <c r="P9" i="2" s="1"/>
  <c r="Q9" i="2"/>
  <c r="R9" i="2" s="1"/>
  <c r="S9" i="2"/>
  <c r="T9" i="2"/>
  <c r="O10" i="2"/>
  <c r="P10" i="2" s="1"/>
  <c r="Q10" i="2"/>
  <c r="R10" i="2" s="1"/>
  <c r="S10" i="2"/>
  <c r="T10" i="2"/>
  <c r="O11" i="2"/>
  <c r="P11" i="2"/>
  <c r="Q11" i="2"/>
  <c r="R11" i="2"/>
  <c r="S11" i="2"/>
  <c r="T11" i="2" s="1"/>
  <c r="O12" i="2"/>
  <c r="P12" i="2" s="1"/>
  <c r="Q12" i="2"/>
  <c r="R12" i="2"/>
  <c r="S12" i="2"/>
  <c r="T12" i="2" s="1"/>
  <c r="O13" i="2"/>
  <c r="P13" i="2" s="1"/>
  <c r="Q13" i="2"/>
  <c r="R13" i="2"/>
  <c r="S13" i="2"/>
  <c r="T13" i="2"/>
  <c r="O14" i="2"/>
  <c r="P14" i="2"/>
  <c r="Q14" i="2"/>
  <c r="R14" i="2" s="1"/>
  <c r="S14" i="2"/>
  <c r="T14" i="2" s="1"/>
  <c r="O15" i="2"/>
  <c r="P15" i="2"/>
  <c r="Q15" i="2"/>
  <c r="R15" i="2" s="1"/>
  <c r="S15" i="2"/>
  <c r="T15" i="2" s="1"/>
  <c r="O16" i="2"/>
  <c r="P16" i="2"/>
  <c r="Q16" i="2"/>
  <c r="R16" i="2"/>
  <c r="S16" i="2"/>
  <c r="T16" i="2"/>
  <c r="O17" i="2"/>
  <c r="P17" i="2" s="1"/>
  <c r="Q17" i="2"/>
  <c r="R17" i="2" s="1"/>
  <c r="S17" i="2"/>
  <c r="T17" i="2"/>
  <c r="O18" i="2"/>
  <c r="P18" i="2" s="1"/>
  <c r="Q18" i="2"/>
  <c r="R18" i="2" s="1"/>
  <c r="S18" i="2"/>
  <c r="T18" i="2"/>
  <c r="O19" i="2"/>
  <c r="P19" i="2"/>
  <c r="Q19" i="2"/>
  <c r="R19" i="2"/>
  <c r="S19" i="2"/>
  <c r="T19" i="2"/>
  <c r="O20" i="2"/>
  <c r="P20" i="2" s="1"/>
  <c r="Q20" i="2"/>
  <c r="R20" i="2"/>
  <c r="S20" i="2"/>
  <c r="T20" i="2" s="1"/>
  <c r="O21" i="2"/>
  <c r="P21" i="2" s="1"/>
  <c r="Q21" i="2"/>
  <c r="R21" i="2"/>
  <c r="S21" i="2"/>
  <c r="T21" i="2"/>
  <c r="O22" i="2"/>
  <c r="P22" i="2"/>
  <c r="Q22" i="2"/>
  <c r="R22" i="2"/>
  <c r="S22" i="2"/>
  <c r="T22" i="2" s="1"/>
  <c r="O23" i="2"/>
  <c r="P23" i="2"/>
  <c r="Q23" i="2"/>
  <c r="R23" i="2" s="1"/>
  <c r="S23" i="2"/>
  <c r="T23" i="2" s="1"/>
  <c r="O24" i="2"/>
  <c r="P24" i="2"/>
  <c r="Q24" i="2"/>
  <c r="R24" i="2"/>
  <c r="S24" i="2"/>
  <c r="T24" i="2"/>
  <c r="O25" i="2"/>
  <c r="P25" i="2"/>
  <c r="Q25" i="2"/>
  <c r="R25" i="2" s="1"/>
  <c r="S25" i="2"/>
  <c r="T25" i="2"/>
  <c r="O26" i="2"/>
  <c r="P26" i="2" s="1"/>
  <c r="Q26" i="2"/>
  <c r="R26" i="2" s="1"/>
  <c r="S26" i="2"/>
  <c r="T26" i="2"/>
  <c r="O27" i="2"/>
  <c r="P27" i="2"/>
  <c r="Q27" i="2"/>
  <c r="R27" i="2"/>
  <c r="S27" i="2"/>
  <c r="T27" i="2"/>
  <c r="O28" i="2"/>
  <c r="P28" i="2" s="1"/>
  <c r="Q28" i="2"/>
  <c r="R28" i="2"/>
  <c r="S28" i="2"/>
  <c r="T28" i="2" s="1"/>
  <c r="O29" i="2"/>
  <c r="P29" i="2" s="1"/>
  <c r="Q29" i="2"/>
  <c r="R29" i="2"/>
  <c r="S29" i="2"/>
  <c r="T29" i="2"/>
  <c r="O30" i="2"/>
  <c r="P30" i="2"/>
  <c r="Q30" i="2"/>
  <c r="R30" i="2"/>
  <c r="S30" i="2"/>
  <c r="T30" i="2" s="1"/>
  <c r="O31" i="2"/>
  <c r="P31" i="2"/>
  <c r="Q31" i="2"/>
  <c r="R31" i="2" s="1"/>
  <c r="S31" i="2"/>
  <c r="T31" i="2" s="1"/>
  <c r="O32" i="2"/>
  <c r="P32" i="2"/>
  <c r="Q32" i="2"/>
  <c r="R32" i="2"/>
  <c r="S32" i="2"/>
  <c r="T32" i="2"/>
  <c r="O33" i="2"/>
  <c r="P33" i="2"/>
  <c r="Q33" i="2"/>
  <c r="R33" i="2" s="1"/>
  <c r="S33" i="2"/>
  <c r="T33" i="2"/>
  <c r="O34" i="2"/>
  <c r="P34" i="2" s="1"/>
  <c r="Q34" i="2"/>
  <c r="R34" i="2" s="1"/>
  <c r="S34" i="2"/>
  <c r="T34" i="2"/>
  <c r="O35" i="2"/>
  <c r="P35" i="2"/>
  <c r="Q35" i="2"/>
  <c r="R35" i="2"/>
  <c r="S35" i="2"/>
  <c r="T35" i="2"/>
  <c r="O36" i="2"/>
  <c r="P36" i="2" s="1"/>
  <c r="Q36" i="2"/>
  <c r="R36" i="2"/>
  <c r="S36" i="2"/>
  <c r="T36" i="2" s="1"/>
  <c r="O37" i="2"/>
  <c r="P37" i="2" s="1"/>
  <c r="Q37" i="2"/>
  <c r="R37" i="2"/>
  <c r="S37" i="2"/>
  <c r="T37" i="2"/>
  <c r="O38" i="2"/>
  <c r="P38" i="2"/>
  <c r="Q38" i="2"/>
  <c r="R38" i="2"/>
  <c r="S38" i="2"/>
  <c r="T38" i="2" s="1"/>
  <c r="O39" i="2"/>
  <c r="P39" i="2" s="1"/>
  <c r="Q39" i="2"/>
  <c r="R39" i="2" s="1"/>
  <c r="S39" i="2"/>
  <c r="T39" i="2" s="1"/>
  <c r="O40" i="2"/>
  <c r="P40" i="2"/>
  <c r="Q40" i="2"/>
  <c r="R40" i="2"/>
  <c r="S40" i="2"/>
  <c r="T40" i="2"/>
  <c r="O41" i="2"/>
  <c r="P41" i="2"/>
  <c r="Q41" i="2"/>
  <c r="R41" i="2" s="1"/>
  <c r="S41" i="2"/>
  <c r="T41" i="2"/>
  <c r="O42" i="2"/>
  <c r="P42" i="2" s="1"/>
  <c r="Q42" i="2"/>
  <c r="R42" i="2" s="1"/>
  <c r="S42" i="2"/>
  <c r="T42" i="2"/>
  <c r="O43" i="2"/>
  <c r="P43" i="2"/>
  <c r="Q43" i="2"/>
  <c r="R43" i="2"/>
  <c r="S43" i="2"/>
  <c r="T43" i="2"/>
  <c r="O44" i="2"/>
  <c r="P44" i="2" s="1"/>
  <c r="Q44" i="2"/>
  <c r="R44" i="2"/>
  <c r="S44" i="2"/>
  <c r="T44" i="2" s="1"/>
  <c r="O45" i="2"/>
  <c r="P45" i="2" s="1"/>
  <c r="Q45" i="2"/>
  <c r="R45" i="2"/>
  <c r="S45" i="2"/>
  <c r="T45" i="2"/>
  <c r="O46" i="2"/>
  <c r="P46" i="2"/>
  <c r="Q46" i="2"/>
  <c r="R46" i="2"/>
  <c r="S46" i="2"/>
  <c r="T46" i="2" s="1"/>
  <c r="O47" i="2"/>
  <c r="P47" i="2"/>
  <c r="Q47" i="2"/>
  <c r="R47" i="2" s="1"/>
  <c r="S47" i="2"/>
  <c r="T47" i="2" s="1"/>
  <c r="O48" i="2"/>
  <c r="P48" i="2"/>
  <c r="Q48" i="2"/>
  <c r="R48" i="2"/>
  <c r="S48" i="2"/>
  <c r="T48" i="2"/>
  <c r="O49" i="2"/>
  <c r="P49" i="2"/>
  <c r="Q49" i="2"/>
  <c r="R49" i="2" s="1"/>
  <c r="S49" i="2"/>
  <c r="T49" i="2"/>
  <c r="O50" i="2"/>
  <c r="P50" i="2" s="1"/>
  <c r="Q50" i="2"/>
  <c r="R50" i="2" s="1"/>
  <c r="S50" i="2"/>
  <c r="T50" i="2"/>
  <c r="S3" i="2"/>
  <c r="Q3" i="2"/>
  <c r="O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P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3" i="2"/>
  <c r="R3" i="2" s="1"/>
  <c r="T3" i="2" l="1"/>
</calcChain>
</file>

<file path=xl/sharedStrings.xml><?xml version="1.0" encoding="utf-8"?>
<sst xmlns="http://schemas.openxmlformats.org/spreadsheetml/2006/main" count="164" uniqueCount="70">
  <si>
    <t>지역</t>
    <phoneticPr fontId="1" type="noConversion"/>
  </si>
  <si>
    <t>품목</t>
    <phoneticPr fontId="1" type="noConversion"/>
  </si>
  <si>
    <t>샘플코드</t>
    <phoneticPr fontId="1" type="noConversion"/>
  </si>
  <si>
    <t xml:space="preserve"> pH
(1:5)</t>
    <phoneticPr fontId="1" type="noConversion"/>
  </si>
  <si>
    <t>EC
(dS/m)</t>
    <phoneticPr fontId="1" type="noConversion"/>
  </si>
  <si>
    <t>유기물
(g/kg)</t>
    <phoneticPr fontId="1" type="noConversion"/>
  </si>
  <si>
    <t>유효인산
(mg/kg)</t>
    <phoneticPr fontId="1" type="noConversion"/>
  </si>
  <si>
    <t>유효규산
(mg/kg)</t>
    <phoneticPr fontId="1" type="noConversion"/>
  </si>
  <si>
    <r>
      <t>교환성칼륨
(cmol</t>
    </r>
    <r>
      <rPr>
        <vertAlign val="subscript"/>
        <sz val="12"/>
        <color theme="1"/>
        <rFont val="맑은 고딕"/>
        <family val="3"/>
        <charset val="129"/>
        <scheme val="minor"/>
      </rPr>
      <t>c</t>
    </r>
    <r>
      <rPr>
        <sz val="12"/>
        <color theme="1"/>
        <rFont val="맑은 고딕"/>
        <family val="3"/>
        <charset val="129"/>
        <scheme val="minor"/>
      </rPr>
      <t>/kg)</t>
    </r>
    <phoneticPr fontId="1" type="noConversion"/>
  </si>
  <si>
    <r>
      <t>교환성칼슘
(cmol</t>
    </r>
    <r>
      <rPr>
        <vertAlign val="subscript"/>
        <sz val="12"/>
        <color theme="1"/>
        <rFont val="맑은 고딕"/>
        <family val="3"/>
        <charset val="129"/>
        <scheme val="minor"/>
      </rPr>
      <t>c</t>
    </r>
    <r>
      <rPr>
        <sz val="12"/>
        <color theme="1"/>
        <rFont val="맑은 고딕"/>
        <family val="3"/>
        <charset val="129"/>
        <scheme val="minor"/>
      </rPr>
      <t>/kg)</t>
    </r>
    <phoneticPr fontId="1" type="noConversion"/>
  </si>
  <si>
    <r>
      <t>교환성마그네슘
(cmol</t>
    </r>
    <r>
      <rPr>
        <vertAlign val="subscript"/>
        <sz val="12"/>
        <color theme="1"/>
        <rFont val="맑은 고딕"/>
        <family val="3"/>
        <charset val="129"/>
        <scheme val="minor"/>
      </rPr>
      <t>c</t>
    </r>
    <r>
      <rPr>
        <sz val="12"/>
        <color theme="1"/>
        <rFont val="맑은 고딕"/>
        <family val="3"/>
        <charset val="129"/>
        <scheme val="minor"/>
      </rPr>
      <t>/kg)</t>
    </r>
    <phoneticPr fontId="1" type="noConversion"/>
  </si>
  <si>
    <t>벼</t>
    <phoneticPr fontId="1" type="noConversion"/>
  </si>
  <si>
    <t>김제</t>
    <phoneticPr fontId="1" type="noConversion"/>
  </si>
  <si>
    <t>GJ-R1-01</t>
    <phoneticPr fontId="1" type="noConversion"/>
  </si>
  <si>
    <t>GJ-R1-02</t>
    <phoneticPr fontId="1" type="noConversion"/>
  </si>
  <si>
    <t>GJ-R1-03</t>
  </si>
  <si>
    <t>GJ-R1-04</t>
  </si>
  <si>
    <t>GJ-R1-05</t>
  </si>
  <si>
    <t>GJ-R1-06</t>
  </si>
  <si>
    <t>GJ-R1-07</t>
  </si>
  <si>
    <t>GJ-R1-08</t>
  </si>
  <si>
    <t>GJ-R1-09</t>
  </si>
  <si>
    <t>GJ-R1-10</t>
    <phoneticPr fontId="1" type="noConversion"/>
  </si>
  <si>
    <t>GJ-R2-01</t>
    <phoneticPr fontId="1" type="noConversion"/>
  </si>
  <si>
    <t>GJ-R2-02</t>
    <phoneticPr fontId="1" type="noConversion"/>
  </si>
  <si>
    <t>GJ-R2-03</t>
  </si>
  <si>
    <t>GJ-R2-04</t>
  </si>
  <si>
    <t>GJ-R2-05</t>
  </si>
  <si>
    <t>GJ-R2-06</t>
  </si>
  <si>
    <t>GJ-R2-07</t>
  </si>
  <si>
    <t>GJ-R2-08</t>
  </si>
  <si>
    <t>GJ-R2-09</t>
  </si>
  <si>
    <t>GJ-R2-10</t>
  </si>
  <si>
    <t>GJ-R3-01</t>
    <phoneticPr fontId="1" type="noConversion"/>
  </si>
  <si>
    <t>GJ-R3-02</t>
    <phoneticPr fontId="1" type="noConversion"/>
  </si>
  <si>
    <t>GJ-R3-03</t>
  </si>
  <si>
    <t>GJ-R3-04</t>
  </si>
  <si>
    <t>GJ-R3-05</t>
  </si>
  <si>
    <t>GJ-R3-06</t>
  </si>
  <si>
    <t>GJ-R4-01</t>
    <phoneticPr fontId="1" type="noConversion"/>
  </si>
  <si>
    <t>GJ-R4-02</t>
    <phoneticPr fontId="1" type="noConversion"/>
  </si>
  <si>
    <t>GJ-R4-03</t>
  </si>
  <si>
    <t>GJ-R4-04</t>
  </si>
  <si>
    <t>GJ-R4-05</t>
  </si>
  <si>
    <t>GJ-R4-06</t>
  </si>
  <si>
    <t>GJ-R5-01</t>
    <phoneticPr fontId="1" type="noConversion"/>
  </si>
  <si>
    <t>GJ-R5-02</t>
    <phoneticPr fontId="1" type="noConversion"/>
  </si>
  <si>
    <t>GJ-R5-03</t>
  </si>
  <si>
    <t>GJ-R5-04</t>
  </si>
  <si>
    <t>GJ-R5-05</t>
  </si>
  <si>
    <t>GJ-R5-06</t>
  </si>
  <si>
    <t>GJ-R6-01</t>
    <phoneticPr fontId="1" type="noConversion"/>
  </si>
  <si>
    <t>GJ-R6-02</t>
    <phoneticPr fontId="1" type="noConversion"/>
  </si>
  <si>
    <t>GJ-R6-03</t>
  </si>
  <si>
    <t>GJ-R6-04</t>
  </si>
  <si>
    <t>GJ-R6-05</t>
  </si>
  <si>
    <t>GJ-R6-06</t>
  </si>
  <si>
    <t>GJ-R7</t>
    <phoneticPr fontId="1" type="noConversion"/>
  </si>
  <si>
    <t>GJ-R8</t>
    <phoneticPr fontId="1" type="noConversion"/>
  </si>
  <si>
    <t>GJ-R9</t>
    <phoneticPr fontId="1" type="noConversion"/>
  </si>
  <si>
    <t>GJ-R10</t>
    <phoneticPr fontId="1" type="noConversion"/>
  </si>
  <si>
    <t>면적(m2)</t>
    <phoneticPr fontId="1" type="noConversion"/>
  </si>
  <si>
    <t>면적(평)</t>
    <phoneticPr fontId="1" type="noConversion"/>
  </si>
  <si>
    <t>N(500kg)</t>
    <phoneticPr fontId="1" type="noConversion"/>
  </si>
  <si>
    <t>필요 N(500)면적환산</t>
    <phoneticPr fontId="1" type="noConversion"/>
  </si>
  <si>
    <t>N(480kg)</t>
    <phoneticPr fontId="1" type="noConversion"/>
  </si>
  <si>
    <t>필요 N(480)면적환산</t>
    <phoneticPr fontId="1" type="noConversion"/>
  </si>
  <si>
    <t>N(460kg)</t>
    <phoneticPr fontId="1" type="noConversion"/>
  </si>
  <si>
    <t>필요 N(460)면적환산</t>
    <phoneticPr fontId="1" type="noConversion"/>
  </si>
  <si>
    <t>유효규산 보정
(mg/kg)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</si>
</sst>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76" formatCode="_-* #,##0_-;\-* #,##0_-;_-* &quot;-&quot;_-;_-@_-"/>
    <numFmt numFmtId="177" formatCode="_-* #,##0.00_-;\-* #,##0.00_-;_-* &quot;-&quot;??_-;_-@_-"/>
    <numFmt numFmtId="178" formatCode="#,##0.0;[Red]\-#,##0.0"/>
    <numFmt numFmtId="179" formatCode="0.0_ "/>
    <numFmt numFmtId="180" formatCode="0.0"/>
    <numFmt numFmtId="182" formatCode="_(* #,##0_);_(* \(#,##0\);_(* &quot;-&quot;??_);_(@_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vertAlign val="subscript"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178" fontId="4" fillId="2" borderId="4" xfId="0" applyNumberFormat="1" applyFont="1" applyFill="1" applyBorder="1" applyAlignment="1">
      <alignment horizontal="center" vertical="center"/>
    </xf>
    <xf numFmtId="179" fontId="4" fillId="2" borderId="4" xfId="0" applyNumberFormat="1" applyFont="1" applyFill="1" applyBorder="1" applyAlignment="1">
      <alignment horizontal="center" vertical="center"/>
    </xf>
    <xf numFmtId="180" fontId="4" fillId="2" borderId="4" xfId="0" applyNumberFormat="1" applyFont="1" applyFill="1" applyBorder="1" applyAlignment="1">
      <alignment horizontal="center" vertical="center"/>
    </xf>
    <xf numFmtId="176" fontId="2" fillId="0" borderId="4" xfId="1" applyFont="1" applyBorder="1" applyAlignment="1">
      <alignment horizontal="center" vertical="center"/>
    </xf>
    <xf numFmtId="182" fontId="2" fillId="0" borderId="4" xfId="2" applyNumberFormat="1" applyFont="1" applyBorder="1" applyAlignment="1">
      <alignment horizontal="center" vertical="center"/>
    </xf>
    <xf numFmtId="43" fontId="0" fillId="0" borderId="0" xfId="0" applyNumberForma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177" fontId="0" fillId="0" borderId="4" xfId="0" applyNumberFormat="1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</cellXfs>
  <cellStyles count="3">
    <cellStyle name="쉼표" xfId="2" builtinId="3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36164-72A7-4C96-AAA4-62056FD6CC79}">
  <dimension ref="A1:W52"/>
  <sheetViews>
    <sheetView tabSelected="1" topLeftCell="A9" zoomScale="85" zoomScaleNormal="85" workbookViewId="0">
      <selection activeCell="K40" sqref="K40"/>
    </sheetView>
  </sheetViews>
  <sheetFormatPr defaultRowHeight="16.5" x14ac:dyDescent="0.3"/>
  <cols>
    <col min="3" max="3" width="10.25" bestFit="1" customWidth="1"/>
    <col min="4" max="5" width="10.25" customWidth="1"/>
    <col min="6" max="14" width="15.875" customWidth="1"/>
    <col min="15" max="20" width="21.75" customWidth="1"/>
    <col min="22" max="22" width="8.75" customWidth="1"/>
  </cols>
  <sheetData>
    <row r="1" spans="1:22" ht="17.25" thickBot="1" x14ac:dyDescent="0.35"/>
    <row r="2" spans="1:22" ht="36.75" thickBot="1" x14ac:dyDescent="0.35">
      <c r="A2" s="1" t="s">
        <v>0</v>
      </c>
      <c r="B2" s="1" t="s">
        <v>1</v>
      </c>
      <c r="C2" s="1" t="s">
        <v>2</v>
      </c>
      <c r="D2" s="2" t="s">
        <v>61</v>
      </c>
      <c r="E2" s="2" t="s">
        <v>62</v>
      </c>
      <c r="F2" s="3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69</v>
      </c>
      <c r="L2" s="4" t="s">
        <v>8</v>
      </c>
      <c r="M2" s="4" t="s">
        <v>9</v>
      </c>
      <c r="N2" s="4" t="s">
        <v>10</v>
      </c>
      <c r="O2" s="14" t="s">
        <v>63</v>
      </c>
      <c r="P2" s="14" t="s">
        <v>64</v>
      </c>
      <c r="Q2" s="14" t="s">
        <v>65</v>
      </c>
      <c r="R2" s="14" t="s">
        <v>66</v>
      </c>
      <c r="S2" s="15" t="s">
        <v>67</v>
      </c>
      <c r="T2" s="14" t="s">
        <v>68</v>
      </c>
    </row>
    <row r="3" spans="1:22" ht="17.25" x14ac:dyDescent="0.3">
      <c r="A3" s="5" t="s">
        <v>12</v>
      </c>
      <c r="B3" s="5" t="s">
        <v>11</v>
      </c>
      <c r="C3" s="5" t="s">
        <v>13</v>
      </c>
      <c r="D3" s="12">
        <v>396</v>
      </c>
      <c r="E3" s="11">
        <f>D3/3.3058</f>
        <v>119.78946094742574</v>
      </c>
      <c r="F3" s="6">
        <v>6.4</v>
      </c>
      <c r="G3" s="6">
        <v>0.3</v>
      </c>
      <c r="H3" s="6">
        <v>23</v>
      </c>
      <c r="I3" s="6">
        <v>20</v>
      </c>
      <c r="J3" s="6">
        <v>394</v>
      </c>
      <c r="K3" s="6">
        <f>IF(J3&gt;180, 180, J3)</f>
        <v>180</v>
      </c>
      <c r="L3" s="7">
        <v>0.10965</v>
      </c>
      <c r="M3" s="8">
        <v>7.1856</v>
      </c>
      <c r="N3" s="9">
        <v>1.7356859999999998</v>
      </c>
      <c r="O3" s="16">
        <f>11.17-(0.133*H3)+(0.025*K3)</f>
        <v>12.611000000000001</v>
      </c>
      <c r="P3" s="17">
        <f>O3*(E3/302.5)</f>
        <v>4.9939335272991281</v>
      </c>
      <c r="Q3" s="16">
        <f>9.14-0.109*H3+0.02*K3</f>
        <v>10.233000000000001</v>
      </c>
      <c r="R3" s="17">
        <f>Q3*(E3/302.5)</f>
        <v>4.0522497648760583</v>
      </c>
      <c r="S3" s="16">
        <f>7.1-0.085*H3+0.016*K3</f>
        <v>8.0249999999999986</v>
      </c>
      <c r="T3" s="17">
        <f>S3*(E3/302.5)</f>
        <v>3.1778856995143516</v>
      </c>
      <c r="U3" s="13"/>
      <c r="V3" s="13"/>
    </row>
    <row r="4" spans="1:22" ht="17.25" x14ac:dyDescent="0.3">
      <c r="A4" s="5" t="s">
        <v>12</v>
      </c>
      <c r="B4" s="5" t="s">
        <v>11</v>
      </c>
      <c r="C4" s="5" t="s">
        <v>14</v>
      </c>
      <c r="D4" s="12">
        <v>388</v>
      </c>
      <c r="E4" s="11">
        <f t="shared" ref="E4:E50" si="0">D4/3.3058</f>
        <v>117.36947183737674</v>
      </c>
      <c r="F4" s="6">
        <v>6.5</v>
      </c>
      <c r="G4" s="6">
        <v>0.3</v>
      </c>
      <c r="H4" s="6">
        <v>15</v>
      </c>
      <c r="I4" s="6">
        <v>38</v>
      </c>
      <c r="J4" s="6">
        <v>384</v>
      </c>
      <c r="K4" s="6">
        <f t="shared" ref="K4:K52" si="1">IF(J4&gt;180, 180, J4)</f>
        <v>180</v>
      </c>
      <c r="L4" s="7">
        <v>9.9450000000000011E-2</v>
      </c>
      <c r="M4" s="8">
        <v>7.1406900000000002</v>
      </c>
      <c r="N4" s="9">
        <v>1.5547139999999999</v>
      </c>
      <c r="O4" s="16">
        <f t="shared" ref="O4:O51" si="2">11.17-(0.133*H4)+(0.025*K4)</f>
        <v>13.675000000000001</v>
      </c>
      <c r="P4" s="17">
        <f t="shared" ref="P4:P50" si="3">O4*(E4/302.5)</f>
        <v>5.3058761235574448</v>
      </c>
      <c r="Q4" s="16">
        <f t="shared" ref="Q4:Q52" si="4">9.14-0.109*H4+0.02*K4</f>
        <v>11.105</v>
      </c>
      <c r="R4" s="17">
        <f t="shared" ref="R4:R52" si="5">Q4*(E4/302.5)</f>
        <v>4.308720610757252</v>
      </c>
      <c r="S4" s="16">
        <f t="shared" ref="S4:S51" si="6">7.1-0.085*H4+0.016*K4</f>
        <v>8.7049999999999983</v>
      </c>
      <c r="T4" s="17">
        <f t="shared" ref="T4:T50" si="7">S4*(E4/302.5)</f>
        <v>3.3775248011383945</v>
      </c>
    </row>
    <row r="5" spans="1:22" ht="17.25" x14ac:dyDescent="0.3">
      <c r="A5" s="5" t="s">
        <v>12</v>
      </c>
      <c r="B5" s="5" t="s">
        <v>11</v>
      </c>
      <c r="C5" s="5" t="s">
        <v>15</v>
      </c>
      <c r="D5" s="12">
        <v>395</v>
      </c>
      <c r="E5" s="11">
        <f t="shared" si="0"/>
        <v>119.4869623086696</v>
      </c>
      <c r="F5" s="6">
        <v>6.5</v>
      </c>
      <c r="G5" s="6">
        <v>0.3</v>
      </c>
      <c r="H5" s="6">
        <v>23</v>
      </c>
      <c r="I5" s="6">
        <v>22</v>
      </c>
      <c r="J5" s="6">
        <v>264</v>
      </c>
      <c r="K5" s="6">
        <f t="shared" si="1"/>
        <v>180</v>
      </c>
      <c r="L5" s="7">
        <v>0.12239999999999999</v>
      </c>
      <c r="M5" s="8">
        <v>7.1905900000000003</v>
      </c>
      <c r="N5" s="9">
        <v>1.7027819999999998</v>
      </c>
      <c r="O5" s="16">
        <f t="shared" si="2"/>
        <v>12.611000000000001</v>
      </c>
      <c r="P5" s="17">
        <f t="shared" si="3"/>
        <v>4.9813225840483719</v>
      </c>
      <c r="Q5" s="16">
        <f t="shared" si="4"/>
        <v>10.233000000000001</v>
      </c>
      <c r="R5" s="17">
        <f t="shared" si="5"/>
        <v>4.0420168109243511</v>
      </c>
      <c r="S5" s="16">
        <f t="shared" si="6"/>
        <v>8.0249999999999986</v>
      </c>
      <c r="T5" s="17">
        <f t="shared" si="7"/>
        <v>3.1698607356266892</v>
      </c>
    </row>
    <row r="6" spans="1:22" ht="17.25" x14ac:dyDescent="0.3">
      <c r="A6" s="5" t="s">
        <v>12</v>
      </c>
      <c r="B6" s="5" t="s">
        <v>11</v>
      </c>
      <c r="C6" s="5" t="s">
        <v>16</v>
      </c>
      <c r="D6" s="12">
        <v>401</v>
      </c>
      <c r="E6" s="11">
        <f t="shared" si="0"/>
        <v>121.30195414120637</v>
      </c>
      <c r="F6" s="10">
        <v>7</v>
      </c>
      <c r="G6" s="6">
        <v>0.2</v>
      </c>
      <c r="H6" s="6">
        <v>23</v>
      </c>
      <c r="I6" s="6">
        <v>36</v>
      </c>
      <c r="J6" s="6">
        <v>529</v>
      </c>
      <c r="K6" s="6">
        <f t="shared" si="1"/>
        <v>180</v>
      </c>
      <c r="L6" s="7">
        <v>0.10454999999999999</v>
      </c>
      <c r="M6" s="8">
        <v>7.2255200000000004</v>
      </c>
      <c r="N6" s="9">
        <v>1.8097200000000002</v>
      </c>
      <c r="O6" s="16">
        <f t="shared" si="2"/>
        <v>12.611000000000001</v>
      </c>
      <c r="P6" s="17">
        <f t="shared" si="3"/>
        <v>5.0569882435529045</v>
      </c>
      <c r="Q6" s="16">
        <f t="shared" si="4"/>
        <v>10.233000000000001</v>
      </c>
      <c r="R6" s="17">
        <f t="shared" si="5"/>
        <v>4.1034145346345943</v>
      </c>
      <c r="S6" s="16">
        <f t="shared" si="6"/>
        <v>8.0249999999999986</v>
      </c>
      <c r="T6" s="17">
        <f t="shared" si="7"/>
        <v>3.218010518952664</v>
      </c>
    </row>
    <row r="7" spans="1:22" ht="17.25" x14ac:dyDescent="0.3">
      <c r="A7" s="5" t="s">
        <v>12</v>
      </c>
      <c r="B7" s="5" t="s">
        <v>11</v>
      </c>
      <c r="C7" s="5" t="s">
        <v>17</v>
      </c>
      <c r="D7" s="12">
        <v>403</v>
      </c>
      <c r="E7" s="11">
        <f t="shared" si="0"/>
        <v>121.90695141871862</v>
      </c>
      <c r="F7" s="6">
        <v>7.2</v>
      </c>
      <c r="G7" s="6">
        <v>0.2</v>
      </c>
      <c r="H7" s="6">
        <v>17</v>
      </c>
      <c r="I7" s="6">
        <v>38</v>
      </c>
      <c r="J7" s="6">
        <v>594</v>
      </c>
      <c r="K7" s="6">
        <f t="shared" si="1"/>
        <v>180</v>
      </c>
      <c r="L7" s="7">
        <v>0.11475</v>
      </c>
      <c r="M7" s="8">
        <v>7.48001</v>
      </c>
      <c r="N7" s="9">
        <v>1.7110080000000001</v>
      </c>
      <c r="O7" s="16">
        <f t="shared" si="2"/>
        <v>13.408999999999999</v>
      </c>
      <c r="P7" s="17">
        <f t="shared" si="3"/>
        <v>5.4038026828879264</v>
      </c>
      <c r="Q7" s="16">
        <f t="shared" si="4"/>
        <v>10.887</v>
      </c>
      <c r="R7" s="17">
        <f t="shared" si="5"/>
        <v>4.3874412565143457</v>
      </c>
      <c r="S7" s="16">
        <f t="shared" si="6"/>
        <v>8.5350000000000001</v>
      </c>
      <c r="T7" s="17">
        <f t="shared" si="7"/>
        <v>3.4395895218471519</v>
      </c>
    </row>
    <row r="8" spans="1:22" ht="17.25" x14ac:dyDescent="0.3">
      <c r="A8" s="5" t="s">
        <v>12</v>
      </c>
      <c r="B8" s="5" t="s">
        <v>11</v>
      </c>
      <c r="C8" s="5" t="s">
        <v>18</v>
      </c>
      <c r="D8" s="12">
        <v>404</v>
      </c>
      <c r="E8" s="11">
        <f t="shared" si="0"/>
        <v>122.20945005747474</v>
      </c>
      <c r="F8" s="6">
        <v>6.8</v>
      </c>
      <c r="G8" s="6">
        <v>0.2</v>
      </c>
      <c r="H8" s="6">
        <v>18</v>
      </c>
      <c r="I8" s="6">
        <v>30</v>
      </c>
      <c r="J8" s="6">
        <v>386</v>
      </c>
      <c r="K8" s="6">
        <f t="shared" si="1"/>
        <v>180</v>
      </c>
      <c r="L8" s="7">
        <v>7.6499999999999999E-2</v>
      </c>
      <c r="M8" s="8">
        <v>4.5658500000000002</v>
      </c>
      <c r="N8" s="9">
        <v>1.0611539999999999</v>
      </c>
      <c r="O8" s="16">
        <f t="shared" si="2"/>
        <v>13.276</v>
      </c>
      <c r="P8" s="17">
        <f t="shared" si="3"/>
        <v>5.3634798643406096</v>
      </c>
      <c r="Q8" s="16">
        <f t="shared" si="4"/>
        <v>10.778</v>
      </c>
      <c r="R8" s="17">
        <f t="shared" si="5"/>
        <v>4.3542924056841743</v>
      </c>
      <c r="S8" s="16">
        <f t="shared" si="6"/>
        <v>8.4499999999999993</v>
      </c>
      <c r="T8" s="17">
        <f t="shared" si="7"/>
        <v>3.4137846379691288</v>
      </c>
    </row>
    <row r="9" spans="1:22" ht="17.25" x14ac:dyDescent="0.3">
      <c r="A9" s="5" t="s">
        <v>12</v>
      </c>
      <c r="B9" s="5" t="s">
        <v>11</v>
      </c>
      <c r="C9" s="5" t="s">
        <v>19</v>
      </c>
      <c r="D9" s="12">
        <v>399</v>
      </c>
      <c r="E9" s="11">
        <f t="shared" si="0"/>
        <v>120.69695686369411</v>
      </c>
      <c r="F9" s="6">
        <v>6.7</v>
      </c>
      <c r="G9" s="6">
        <v>0.3</v>
      </c>
      <c r="H9" s="6">
        <v>36</v>
      </c>
      <c r="I9" s="6">
        <v>30</v>
      </c>
      <c r="J9" s="6">
        <v>406</v>
      </c>
      <c r="K9" s="6">
        <f t="shared" si="1"/>
        <v>180</v>
      </c>
      <c r="L9" s="7">
        <v>0.10965</v>
      </c>
      <c r="M9" s="8">
        <v>8.2584499999999998</v>
      </c>
      <c r="N9" s="9">
        <v>1.752138</v>
      </c>
      <c r="O9" s="16">
        <f t="shared" si="2"/>
        <v>10.882</v>
      </c>
      <c r="P9" s="17">
        <f t="shared" si="3"/>
        <v>4.3418984614569229</v>
      </c>
      <c r="Q9" s="16">
        <f t="shared" si="4"/>
        <v>8.8160000000000007</v>
      </c>
      <c r="R9" s="17">
        <f t="shared" si="5"/>
        <v>3.5175681709432309</v>
      </c>
      <c r="S9" s="16">
        <f t="shared" si="6"/>
        <v>6.919999999999999</v>
      </c>
      <c r="T9" s="17">
        <f t="shared" si="7"/>
        <v>2.7610675751959111</v>
      </c>
    </row>
    <row r="10" spans="1:22" ht="17.25" x14ac:dyDescent="0.3">
      <c r="A10" s="5" t="s">
        <v>12</v>
      </c>
      <c r="B10" s="5" t="s">
        <v>11</v>
      </c>
      <c r="C10" s="5" t="s">
        <v>20</v>
      </c>
      <c r="D10" s="12">
        <v>403</v>
      </c>
      <c r="E10" s="11">
        <f t="shared" si="0"/>
        <v>121.90695141871862</v>
      </c>
      <c r="F10" s="6">
        <v>6.6</v>
      </c>
      <c r="G10" s="6">
        <v>0.3</v>
      </c>
      <c r="H10" s="6">
        <v>34</v>
      </c>
      <c r="I10" s="6">
        <v>18</v>
      </c>
      <c r="J10" s="6">
        <v>437</v>
      </c>
      <c r="K10" s="6">
        <f t="shared" si="1"/>
        <v>180</v>
      </c>
      <c r="L10" s="7">
        <v>9.9450000000000011E-2</v>
      </c>
      <c r="M10" s="8">
        <v>7.8792099999999996</v>
      </c>
      <c r="N10" s="9">
        <v>1.678104</v>
      </c>
      <c r="O10" s="16">
        <f t="shared" si="2"/>
        <v>11.148</v>
      </c>
      <c r="P10" s="17">
        <f t="shared" si="3"/>
        <v>4.4926237831929754</v>
      </c>
      <c r="Q10" s="16">
        <f t="shared" si="4"/>
        <v>9.0340000000000007</v>
      </c>
      <c r="R10" s="17">
        <f t="shared" si="5"/>
        <v>3.6406856169147241</v>
      </c>
      <c r="S10" s="16">
        <f t="shared" si="6"/>
        <v>7.089999999999999</v>
      </c>
      <c r="T10" s="17">
        <f t="shared" si="7"/>
        <v>2.857257142342859</v>
      </c>
    </row>
    <row r="11" spans="1:22" ht="17.25" x14ac:dyDescent="0.3">
      <c r="A11" s="5" t="s">
        <v>12</v>
      </c>
      <c r="B11" s="5" t="s">
        <v>11</v>
      </c>
      <c r="C11" s="5" t="s">
        <v>21</v>
      </c>
      <c r="D11" s="12">
        <v>403</v>
      </c>
      <c r="E11" s="11">
        <f t="shared" si="0"/>
        <v>121.90695141871862</v>
      </c>
      <c r="F11" s="6">
        <v>6.6</v>
      </c>
      <c r="G11" s="6">
        <v>0.3</v>
      </c>
      <c r="H11" s="6">
        <v>28</v>
      </c>
      <c r="I11" s="6">
        <v>14</v>
      </c>
      <c r="J11" s="6">
        <v>348</v>
      </c>
      <c r="K11" s="6">
        <f t="shared" si="1"/>
        <v>180</v>
      </c>
      <c r="L11" s="7">
        <v>0.10965</v>
      </c>
      <c r="M11" s="8">
        <v>7.4850000000000003</v>
      </c>
      <c r="N11" s="9">
        <v>1.6287480000000001</v>
      </c>
      <c r="O11" s="16">
        <f t="shared" si="2"/>
        <v>11.946</v>
      </c>
      <c r="P11" s="17">
        <f t="shared" si="3"/>
        <v>4.8142163360264876</v>
      </c>
      <c r="Q11" s="16">
        <f t="shared" si="4"/>
        <v>9.6880000000000006</v>
      </c>
      <c r="R11" s="17">
        <f t="shared" si="5"/>
        <v>3.9042464308910612</v>
      </c>
      <c r="S11" s="16">
        <f t="shared" si="6"/>
        <v>7.5999999999999988</v>
      </c>
      <c r="T11" s="17">
        <f t="shared" si="7"/>
        <v>3.0627862174620208</v>
      </c>
    </row>
    <row r="12" spans="1:22" ht="17.25" x14ac:dyDescent="0.3">
      <c r="A12" s="5" t="s">
        <v>12</v>
      </c>
      <c r="B12" s="5" t="s">
        <v>11</v>
      </c>
      <c r="C12" s="5" t="s">
        <v>22</v>
      </c>
      <c r="D12" s="12">
        <v>406</v>
      </c>
      <c r="E12" s="11">
        <f t="shared" si="0"/>
        <v>122.81444733498699</v>
      </c>
      <c r="F12" s="6">
        <v>6.9</v>
      </c>
      <c r="G12" s="6">
        <v>0.3</v>
      </c>
      <c r="H12" s="6">
        <v>34</v>
      </c>
      <c r="I12" s="6">
        <v>4</v>
      </c>
      <c r="J12" s="6">
        <v>288</v>
      </c>
      <c r="K12" s="6">
        <f t="shared" si="1"/>
        <v>180</v>
      </c>
      <c r="L12" s="7">
        <v>0.13005</v>
      </c>
      <c r="M12" s="8">
        <v>7.3901900000000005</v>
      </c>
      <c r="N12" s="9">
        <v>1.7027819999999998</v>
      </c>
      <c r="O12" s="16">
        <f t="shared" si="2"/>
        <v>11.148</v>
      </c>
      <c r="P12" s="17">
        <f t="shared" si="3"/>
        <v>4.5260676326956526</v>
      </c>
      <c r="Q12" s="16">
        <f t="shared" si="4"/>
        <v>9.0340000000000007</v>
      </c>
      <c r="R12" s="17">
        <f t="shared" si="5"/>
        <v>3.667787494956273</v>
      </c>
      <c r="S12" s="16">
        <f t="shared" si="6"/>
        <v>7.089999999999999</v>
      </c>
      <c r="T12" s="17">
        <f t="shared" si="7"/>
        <v>2.8785270466282897</v>
      </c>
    </row>
    <row r="13" spans="1:22" ht="17.25" x14ac:dyDescent="0.3">
      <c r="A13" s="5" t="s">
        <v>12</v>
      </c>
      <c r="B13" s="5" t="s">
        <v>11</v>
      </c>
      <c r="C13" s="5" t="s">
        <v>23</v>
      </c>
      <c r="D13" s="12">
        <v>395</v>
      </c>
      <c r="E13" s="11">
        <f t="shared" si="0"/>
        <v>119.4869623086696</v>
      </c>
      <c r="F13" s="6">
        <v>6.9</v>
      </c>
      <c r="G13" s="6">
        <v>0.4</v>
      </c>
      <c r="H13" s="6">
        <v>28</v>
      </c>
      <c r="I13" s="6">
        <v>24</v>
      </c>
      <c r="J13" s="6">
        <v>413</v>
      </c>
      <c r="K13" s="6">
        <f t="shared" si="1"/>
        <v>180</v>
      </c>
      <c r="L13" s="7">
        <v>0.15045</v>
      </c>
      <c r="M13" s="8">
        <v>7.6995699999999996</v>
      </c>
      <c r="N13" s="9">
        <v>1.7439120000000001</v>
      </c>
      <c r="O13" s="16">
        <f t="shared" si="2"/>
        <v>11.946</v>
      </c>
      <c r="P13" s="17">
        <f t="shared" si="3"/>
        <v>4.7186487660805527</v>
      </c>
      <c r="Q13" s="16">
        <f t="shared" si="4"/>
        <v>9.6880000000000006</v>
      </c>
      <c r="R13" s="17">
        <f t="shared" si="5"/>
        <v>3.8267427796574918</v>
      </c>
      <c r="S13" s="16">
        <f t="shared" si="6"/>
        <v>7.5999999999999988</v>
      </c>
      <c r="T13" s="17">
        <f t="shared" si="7"/>
        <v>3.0019864910607899</v>
      </c>
    </row>
    <row r="14" spans="1:22" ht="17.25" x14ac:dyDescent="0.3">
      <c r="A14" s="5" t="s">
        <v>12</v>
      </c>
      <c r="B14" s="5" t="s">
        <v>11</v>
      </c>
      <c r="C14" s="5" t="s">
        <v>24</v>
      </c>
      <c r="D14" s="12">
        <v>395</v>
      </c>
      <c r="E14" s="11">
        <f t="shared" si="0"/>
        <v>119.4869623086696</v>
      </c>
      <c r="F14" s="6">
        <v>6.9</v>
      </c>
      <c r="G14" s="6">
        <v>0.2</v>
      </c>
      <c r="H14" s="6">
        <v>21</v>
      </c>
      <c r="I14" s="6">
        <v>30</v>
      </c>
      <c r="J14" s="6">
        <v>275</v>
      </c>
      <c r="K14" s="6">
        <f t="shared" si="1"/>
        <v>180</v>
      </c>
      <c r="L14" s="7">
        <v>0.13005</v>
      </c>
      <c r="M14" s="8">
        <v>7.1506699999999999</v>
      </c>
      <c r="N14" s="9">
        <v>1.7192339999999999</v>
      </c>
      <c r="O14" s="16">
        <f t="shared" si="2"/>
        <v>12.876999999999999</v>
      </c>
      <c r="P14" s="17">
        <f t="shared" si="3"/>
        <v>5.0863921112354991</v>
      </c>
      <c r="Q14" s="16">
        <f t="shared" si="4"/>
        <v>10.451000000000001</v>
      </c>
      <c r="R14" s="17">
        <f t="shared" si="5"/>
        <v>4.1281264234310946</v>
      </c>
      <c r="S14" s="16">
        <f t="shared" si="6"/>
        <v>8.1950000000000003</v>
      </c>
      <c r="T14" s="17">
        <f t="shared" si="7"/>
        <v>3.2370104334530496</v>
      </c>
    </row>
    <row r="15" spans="1:22" ht="17.25" x14ac:dyDescent="0.3">
      <c r="A15" s="5" t="s">
        <v>12</v>
      </c>
      <c r="B15" s="5" t="s">
        <v>11</v>
      </c>
      <c r="C15" s="5" t="s">
        <v>25</v>
      </c>
      <c r="D15" s="12">
        <v>396</v>
      </c>
      <c r="E15" s="11">
        <f t="shared" si="0"/>
        <v>119.78946094742574</v>
      </c>
      <c r="F15" s="6">
        <v>6.7</v>
      </c>
      <c r="G15" s="6">
        <v>0.2</v>
      </c>
      <c r="H15" s="6">
        <v>15</v>
      </c>
      <c r="I15" s="6">
        <v>2</v>
      </c>
      <c r="J15" s="6">
        <v>400</v>
      </c>
      <c r="K15" s="6">
        <f t="shared" si="1"/>
        <v>180</v>
      </c>
      <c r="L15" s="7">
        <v>0.14280000000000001</v>
      </c>
      <c r="M15" s="8">
        <v>7.2404900000000003</v>
      </c>
      <c r="N15" s="9">
        <v>1.5218100000000001</v>
      </c>
      <c r="O15" s="16">
        <f t="shared" si="2"/>
        <v>13.675000000000001</v>
      </c>
      <c r="P15" s="17">
        <f t="shared" si="3"/>
        <v>5.4152756312596599</v>
      </c>
      <c r="Q15" s="16">
        <f t="shared" si="4"/>
        <v>11.105</v>
      </c>
      <c r="R15" s="17">
        <f t="shared" si="5"/>
        <v>4.3975602109790506</v>
      </c>
      <c r="S15" s="16">
        <f t="shared" si="6"/>
        <v>8.7049999999999983</v>
      </c>
      <c r="T15" s="17">
        <f t="shared" si="7"/>
        <v>3.4471644877598044</v>
      </c>
    </row>
    <row r="16" spans="1:22" ht="17.25" x14ac:dyDescent="0.3">
      <c r="A16" s="5" t="s">
        <v>12</v>
      </c>
      <c r="B16" s="5" t="s">
        <v>11</v>
      </c>
      <c r="C16" s="5" t="s">
        <v>26</v>
      </c>
      <c r="D16" s="12">
        <v>393</v>
      </c>
      <c r="E16" s="11">
        <f t="shared" si="0"/>
        <v>118.88196503115736</v>
      </c>
      <c r="F16" s="10">
        <v>7</v>
      </c>
      <c r="G16" s="6">
        <v>0.2</v>
      </c>
      <c r="H16" s="6">
        <v>27</v>
      </c>
      <c r="I16" s="6">
        <v>2</v>
      </c>
      <c r="J16" s="6">
        <v>345</v>
      </c>
      <c r="K16" s="6">
        <f t="shared" si="1"/>
        <v>180</v>
      </c>
      <c r="L16" s="7">
        <v>0.17595</v>
      </c>
      <c r="M16" s="8">
        <v>7.9989700000000008</v>
      </c>
      <c r="N16" s="9">
        <v>1.6287480000000001</v>
      </c>
      <c r="O16" s="16">
        <f t="shared" si="2"/>
        <v>12.079000000000001</v>
      </c>
      <c r="P16" s="17">
        <f t="shared" si="3"/>
        <v>4.7470256383846277</v>
      </c>
      <c r="Q16" s="16">
        <f t="shared" si="4"/>
        <v>9.7970000000000006</v>
      </c>
      <c r="R16" s="17">
        <f t="shared" si="5"/>
        <v>3.8502036740834669</v>
      </c>
      <c r="S16" s="16">
        <f t="shared" si="6"/>
        <v>7.6849999999999996</v>
      </c>
      <c r="T16" s="17">
        <f t="shared" si="7"/>
        <v>3.0201914091386586</v>
      </c>
    </row>
    <row r="17" spans="1:20" ht="17.25" x14ac:dyDescent="0.3">
      <c r="A17" s="5" t="s">
        <v>12</v>
      </c>
      <c r="B17" s="5" t="s">
        <v>11</v>
      </c>
      <c r="C17" s="5" t="s">
        <v>27</v>
      </c>
      <c r="D17" s="12">
        <v>397</v>
      </c>
      <c r="E17" s="11">
        <f t="shared" si="0"/>
        <v>120.09195958618186</v>
      </c>
      <c r="F17" s="10">
        <v>7</v>
      </c>
      <c r="G17" s="6">
        <v>0.3</v>
      </c>
      <c r="H17" s="6">
        <v>21</v>
      </c>
      <c r="I17" s="6">
        <v>28</v>
      </c>
      <c r="J17" s="6">
        <v>288</v>
      </c>
      <c r="K17" s="6">
        <f t="shared" si="1"/>
        <v>180</v>
      </c>
      <c r="L17" s="7">
        <v>0.14025000000000001</v>
      </c>
      <c r="M17" s="8">
        <v>7.2554599999999994</v>
      </c>
      <c r="N17" s="9">
        <v>1.834398</v>
      </c>
      <c r="O17" s="16">
        <f t="shared" si="2"/>
        <v>12.876999999999999</v>
      </c>
      <c r="P17" s="17">
        <f t="shared" si="3"/>
        <v>5.1121459953430204</v>
      </c>
      <c r="Q17" s="16">
        <f t="shared" si="4"/>
        <v>10.451000000000001</v>
      </c>
      <c r="R17" s="17">
        <f t="shared" si="5"/>
        <v>4.1490283293725181</v>
      </c>
      <c r="S17" s="16">
        <f t="shared" si="6"/>
        <v>8.1950000000000003</v>
      </c>
      <c r="T17" s="17">
        <f t="shared" si="7"/>
        <v>3.2534003596983814</v>
      </c>
    </row>
    <row r="18" spans="1:20" ht="17.25" x14ac:dyDescent="0.3">
      <c r="A18" s="5" t="s">
        <v>12</v>
      </c>
      <c r="B18" s="5" t="s">
        <v>11</v>
      </c>
      <c r="C18" s="5" t="s">
        <v>28</v>
      </c>
      <c r="D18" s="12">
        <v>413</v>
      </c>
      <c r="E18" s="11">
        <f t="shared" si="0"/>
        <v>124.93193780627986</v>
      </c>
      <c r="F18" s="10">
        <v>7.2</v>
      </c>
      <c r="G18" s="6">
        <v>0.3</v>
      </c>
      <c r="H18" s="6">
        <v>25</v>
      </c>
      <c r="I18" s="6">
        <v>26</v>
      </c>
      <c r="J18" s="6">
        <v>308</v>
      </c>
      <c r="K18" s="6">
        <f t="shared" si="1"/>
        <v>180</v>
      </c>
      <c r="L18" s="7">
        <v>0.10454999999999999</v>
      </c>
      <c r="M18" s="8">
        <v>7.12073</v>
      </c>
      <c r="N18" s="9">
        <v>1.6452</v>
      </c>
      <c r="O18" s="16">
        <f t="shared" si="2"/>
        <v>12.344999999999999</v>
      </c>
      <c r="P18" s="17">
        <f t="shared" si="3"/>
        <v>5.0984620569207433</v>
      </c>
      <c r="Q18" s="16">
        <f t="shared" si="4"/>
        <v>10.015000000000001</v>
      </c>
      <c r="R18" s="17">
        <f t="shared" si="5"/>
        <v>4.1361763872062571</v>
      </c>
      <c r="S18" s="16">
        <f t="shared" si="6"/>
        <v>7.8549999999999995</v>
      </c>
      <c r="T18" s="17">
        <f t="shared" si="7"/>
        <v>3.2441004015481925</v>
      </c>
    </row>
    <row r="19" spans="1:20" ht="17.25" x14ac:dyDescent="0.3">
      <c r="A19" s="5" t="s">
        <v>12</v>
      </c>
      <c r="B19" s="5" t="s">
        <v>11</v>
      </c>
      <c r="C19" s="5" t="s">
        <v>29</v>
      </c>
      <c r="D19" s="12">
        <v>415</v>
      </c>
      <c r="E19" s="11">
        <f t="shared" si="0"/>
        <v>125.53693508379212</v>
      </c>
      <c r="F19" s="10">
        <v>7</v>
      </c>
      <c r="G19" s="6">
        <v>0.3</v>
      </c>
      <c r="H19" s="6">
        <v>18</v>
      </c>
      <c r="I19" s="6">
        <v>16</v>
      </c>
      <c r="J19" s="6">
        <v>458</v>
      </c>
      <c r="K19" s="6">
        <f t="shared" si="1"/>
        <v>180</v>
      </c>
      <c r="L19" s="7">
        <v>0.16320000000000001</v>
      </c>
      <c r="M19" s="8">
        <v>7.0009699999999997</v>
      </c>
      <c r="N19" s="9">
        <v>1.5711659999999998</v>
      </c>
      <c r="O19" s="16">
        <f t="shared" si="2"/>
        <v>13.276</v>
      </c>
      <c r="P19" s="17">
        <f t="shared" si="3"/>
        <v>5.5095152071815674</v>
      </c>
      <c r="Q19" s="16">
        <f t="shared" si="4"/>
        <v>10.778</v>
      </c>
      <c r="R19" s="17">
        <f t="shared" si="5"/>
        <v>4.4728498721755754</v>
      </c>
      <c r="S19" s="16">
        <f t="shared" si="6"/>
        <v>8.4499999999999993</v>
      </c>
      <c r="T19" s="17">
        <f t="shared" si="7"/>
        <v>3.5067342196960105</v>
      </c>
    </row>
    <row r="20" spans="1:20" ht="17.25" x14ac:dyDescent="0.3">
      <c r="A20" s="5" t="s">
        <v>12</v>
      </c>
      <c r="B20" s="5" t="s">
        <v>11</v>
      </c>
      <c r="C20" s="5" t="s">
        <v>30</v>
      </c>
      <c r="D20" s="12">
        <v>412</v>
      </c>
      <c r="E20" s="11">
        <f t="shared" si="0"/>
        <v>124.62943916752374</v>
      </c>
      <c r="F20" s="10">
        <v>6.7</v>
      </c>
      <c r="G20" s="6">
        <v>0.4</v>
      </c>
      <c r="H20" s="6">
        <v>21</v>
      </c>
      <c r="I20" s="6">
        <v>6</v>
      </c>
      <c r="J20" s="6">
        <v>276</v>
      </c>
      <c r="K20" s="6">
        <f t="shared" si="1"/>
        <v>180</v>
      </c>
      <c r="L20" s="7">
        <v>0.1326</v>
      </c>
      <c r="M20" s="8">
        <v>6.8063600000000006</v>
      </c>
      <c r="N20" s="9">
        <v>1.4724539999999999</v>
      </c>
      <c r="O20" s="16">
        <f t="shared" si="2"/>
        <v>12.876999999999999</v>
      </c>
      <c r="P20" s="17">
        <f t="shared" si="3"/>
        <v>5.3053001261494313</v>
      </c>
      <c r="Q20" s="16">
        <f t="shared" si="4"/>
        <v>10.451000000000001</v>
      </c>
      <c r="R20" s="17">
        <f t="shared" si="5"/>
        <v>4.3057926239331925</v>
      </c>
      <c r="S20" s="16">
        <f t="shared" si="6"/>
        <v>8.1950000000000003</v>
      </c>
      <c r="T20" s="17">
        <f t="shared" si="7"/>
        <v>3.3763248065383706</v>
      </c>
    </row>
    <row r="21" spans="1:20" ht="17.25" x14ac:dyDescent="0.3">
      <c r="A21" s="5" t="s">
        <v>12</v>
      </c>
      <c r="B21" s="5" t="s">
        <v>11</v>
      </c>
      <c r="C21" s="5" t="s">
        <v>31</v>
      </c>
      <c r="D21" s="12">
        <v>402</v>
      </c>
      <c r="E21" s="11">
        <f t="shared" si="0"/>
        <v>121.60445277996249</v>
      </c>
      <c r="F21" s="10">
        <v>6.8</v>
      </c>
      <c r="G21" s="6">
        <v>0.3</v>
      </c>
      <c r="H21" s="6">
        <v>27</v>
      </c>
      <c r="I21" s="6">
        <v>14</v>
      </c>
      <c r="J21" s="6">
        <v>461</v>
      </c>
      <c r="K21" s="6">
        <f t="shared" si="1"/>
        <v>180</v>
      </c>
      <c r="L21" s="7">
        <v>0.24479999999999999</v>
      </c>
      <c r="M21" s="8">
        <v>8.2883899999999997</v>
      </c>
      <c r="N21" s="9">
        <v>1.6452</v>
      </c>
      <c r="O21" s="16">
        <f t="shared" si="2"/>
        <v>12.079000000000001</v>
      </c>
      <c r="P21" s="17">
        <f t="shared" si="3"/>
        <v>4.8557361491873285</v>
      </c>
      <c r="Q21" s="16">
        <f t="shared" si="4"/>
        <v>9.7970000000000006</v>
      </c>
      <c r="R21" s="17">
        <f t="shared" si="5"/>
        <v>3.9383762773067521</v>
      </c>
      <c r="S21" s="16">
        <f t="shared" si="6"/>
        <v>7.6849999999999996</v>
      </c>
      <c r="T21" s="17">
        <f t="shared" si="7"/>
        <v>3.0893560978975589</v>
      </c>
    </row>
    <row r="22" spans="1:20" ht="17.25" x14ac:dyDescent="0.3">
      <c r="A22" s="5" t="s">
        <v>12</v>
      </c>
      <c r="B22" s="5" t="s">
        <v>11</v>
      </c>
      <c r="C22" s="5" t="s">
        <v>32</v>
      </c>
      <c r="D22" s="12">
        <v>406</v>
      </c>
      <c r="E22" s="11">
        <f t="shared" si="0"/>
        <v>122.81444733498699</v>
      </c>
      <c r="F22" s="10">
        <v>7</v>
      </c>
      <c r="G22" s="6">
        <v>0.4</v>
      </c>
      <c r="H22" s="6">
        <v>12</v>
      </c>
      <c r="I22" s="6">
        <v>36</v>
      </c>
      <c r="J22" s="6">
        <v>391</v>
      </c>
      <c r="K22" s="6">
        <f t="shared" si="1"/>
        <v>180</v>
      </c>
      <c r="L22" s="7">
        <v>0.10200000000000001</v>
      </c>
      <c r="M22" s="8">
        <v>7.2554599999999994</v>
      </c>
      <c r="N22" s="9">
        <v>1.678104</v>
      </c>
      <c r="O22" s="16">
        <f t="shared" si="2"/>
        <v>14.074</v>
      </c>
      <c r="P22" s="17">
        <f t="shared" si="3"/>
        <v>5.7140182869177085</v>
      </c>
      <c r="Q22" s="16">
        <f t="shared" si="4"/>
        <v>11.432</v>
      </c>
      <c r="R22" s="17">
        <f t="shared" si="5"/>
        <v>4.6413711138299876</v>
      </c>
      <c r="S22" s="16">
        <f t="shared" si="6"/>
        <v>8.9600000000000009</v>
      </c>
      <c r="T22" s="17">
        <f t="shared" si="7"/>
        <v>3.6377436301536643</v>
      </c>
    </row>
    <row r="23" spans="1:20" ht="17.25" x14ac:dyDescent="0.3">
      <c r="A23" s="5" t="s">
        <v>12</v>
      </c>
      <c r="B23" s="5" t="s">
        <v>11</v>
      </c>
      <c r="C23" s="5" t="s">
        <v>33</v>
      </c>
      <c r="D23" s="12">
        <v>432</v>
      </c>
      <c r="E23" s="11">
        <f t="shared" si="0"/>
        <v>130.67941194264625</v>
      </c>
      <c r="F23" s="6">
        <v>7.1</v>
      </c>
      <c r="G23" s="6">
        <v>0.3</v>
      </c>
      <c r="H23" s="6">
        <v>25</v>
      </c>
      <c r="I23" s="6">
        <v>30</v>
      </c>
      <c r="J23" s="6">
        <v>444</v>
      </c>
      <c r="K23" s="6">
        <f t="shared" si="1"/>
        <v>180</v>
      </c>
      <c r="L23" s="7">
        <v>0.13515000000000002</v>
      </c>
      <c r="M23" s="8">
        <v>7.9690300000000001</v>
      </c>
      <c r="N23" s="9">
        <v>1.941336</v>
      </c>
      <c r="O23" s="16">
        <f t="shared" si="2"/>
        <v>12.344999999999999</v>
      </c>
      <c r="P23" s="17">
        <f t="shared" si="3"/>
        <v>5.3330160014279935</v>
      </c>
      <c r="Q23" s="16">
        <f t="shared" si="4"/>
        <v>10.015000000000001</v>
      </c>
      <c r="R23" s="17">
        <f t="shared" si="5"/>
        <v>4.3264605309276112</v>
      </c>
      <c r="S23" s="16">
        <f t="shared" si="6"/>
        <v>7.8549999999999995</v>
      </c>
      <c r="T23" s="17">
        <f t="shared" si="7"/>
        <v>3.3933447299487152</v>
      </c>
    </row>
    <row r="24" spans="1:20" ht="17.25" x14ac:dyDescent="0.3">
      <c r="A24" s="5" t="s">
        <v>12</v>
      </c>
      <c r="B24" s="5" t="s">
        <v>11</v>
      </c>
      <c r="C24" s="5" t="s">
        <v>34</v>
      </c>
      <c r="D24" s="12">
        <v>439</v>
      </c>
      <c r="E24" s="11">
        <f t="shared" si="0"/>
        <v>132.79690241393914</v>
      </c>
      <c r="F24" s="6">
        <v>7.5</v>
      </c>
      <c r="G24" s="6">
        <v>0.4</v>
      </c>
      <c r="H24" s="6">
        <v>17</v>
      </c>
      <c r="I24" s="6">
        <v>28</v>
      </c>
      <c r="J24" s="6">
        <v>405</v>
      </c>
      <c r="K24" s="6">
        <f t="shared" si="1"/>
        <v>180</v>
      </c>
      <c r="L24" s="7">
        <v>0.15045</v>
      </c>
      <c r="M24" s="8">
        <v>8.7724199999999986</v>
      </c>
      <c r="N24" s="9">
        <v>2.7310319999999999</v>
      </c>
      <c r="O24" s="16">
        <f t="shared" si="2"/>
        <v>13.408999999999999</v>
      </c>
      <c r="P24" s="17">
        <f t="shared" si="3"/>
        <v>5.8865245106397017</v>
      </c>
      <c r="Q24" s="16">
        <f t="shared" si="4"/>
        <v>10.887</v>
      </c>
      <c r="R24" s="17">
        <f t="shared" si="5"/>
        <v>4.7793714928282824</v>
      </c>
      <c r="S24" s="16">
        <f t="shared" si="6"/>
        <v>8.5350000000000001</v>
      </c>
      <c r="T24" s="17">
        <f t="shared" si="7"/>
        <v>3.7468481391833737</v>
      </c>
    </row>
    <row r="25" spans="1:20" ht="17.25" x14ac:dyDescent="0.3">
      <c r="A25" s="5" t="s">
        <v>12</v>
      </c>
      <c r="B25" s="5" t="s">
        <v>11</v>
      </c>
      <c r="C25" s="5" t="s">
        <v>35</v>
      </c>
      <c r="D25" s="12">
        <v>460</v>
      </c>
      <c r="E25" s="11">
        <f t="shared" si="0"/>
        <v>139.14937382781778</v>
      </c>
      <c r="F25" s="6">
        <v>7.2</v>
      </c>
      <c r="G25" s="6">
        <v>0.3</v>
      </c>
      <c r="H25" s="6">
        <v>21</v>
      </c>
      <c r="I25" s="6">
        <v>44</v>
      </c>
      <c r="J25" s="6">
        <v>489</v>
      </c>
      <c r="K25" s="6">
        <f t="shared" si="1"/>
        <v>180</v>
      </c>
      <c r="L25" s="7">
        <v>0.11220000000000001</v>
      </c>
      <c r="M25" s="8">
        <v>7.6396899999999999</v>
      </c>
      <c r="N25" s="9">
        <v>1.8097200000000002</v>
      </c>
      <c r="O25" s="16">
        <f t="shared" si="2"/>
        <v>12.876999999999999</v>
      </c>
      <c r="P25" s="17">
        <f t="shared" si="3"/>
        <v>5.9233933447299485</v>
      </c>
      <c r="Q25" s="16">
        <f t="shared" si="4"/>
        <v>10.451000000000001</v>
      </c>
      <c r="R25" s="17">
        <f t="shared" si="5"/>
        <v>4.807438366527351</v>
      </c>
      <c r="S25" s="16">
        <f t="shared" si="6"/>
        <v>8.1950000000000003</v>
      </c>
      <c r="T25" s="17">
        <f t="shared" si="7"/>
        <v>3.7696830364263363</v>
      </c>
    </row>
    <row r="26" spans="1:20" ht="17.25" x14ac:dyDescent="0.3">
      <c r="A26" s="5" t="s">
        <v>12</v>
      </c>
      <c r="B26" s="5" t="s">
        <v>11</v>
      </c>
      <c r="C26" s="5" t="s">
        <v>36</v>
      </c>
      <c r="D26" s="12">
        <v>437</v>
      </c>
      <c r="E26" s="11">
        <f t="shared" si="0"/>
        <v>132.1919051364269</v>
      </c>
      <c r="F26" s="6">
        <v>6.8</v>
      </c>
      <c r="G26" s="6">
        <v>0.3</v>
      </c>
      <c r="H26" s="6">
        <v>29</v>
      </c>
      <c r="I26" s="6">
        <v>12</v>
      </c>
      <c r="J26" s="6">
        <v>301</v>
      </c>
      <c r="K26" s="6">
        <f t="shared" si="1"/>
        <v>180</v>
      </c>
      <c r="L26" s="7">
        <v>0.15554999999999999</v>
      </c>
      <c r="M26" s="8">
        <v>7.3951799999999999</v>
      </c>
      <c r="N26" s="9">
        <v>1.5793919999999999</v>
      </c>
      <c r="O26" s="16">
        <f t="shared" si="2"/>
        <v>11.812999999999999</v>
      </c>
      <c r="P26" s="17">
        <f t="shared" si="3"/>
        <v>5.1622577698400356</v>
      </c>
      <c r="Q26" s="16">
        <f t="shared" si="4"/>
        <v>9.5790000000000006</v>
      </c>
      <c r="R26" s="17">
        <f t="shared" si="5"/>
        <v>4.1860041629812672</v>
      </c>
      <c r="S26" s="16">
        <f t="shared" si="6"/>
        <v>7.5149999999999997</v>
      </c>
      <c r="T26" s="17">
        <f t="shared" si="7"/>
        <v>3.2840402218190019</v>
      </c>
    </row>
    <row r="27" spans="1:20" ht="17.25" x14ac:dyDescent="0.3">
      <c r="A27" s="5" t="s">
        <v>12</v>
      </c>
      <c r="B27" s="5" t="s">
        <v>11</v>
      </c>
      <c r="C27" s="5" t="s">
        <v>37</v>
      </c>
      <c r="D27" s="12">
        <v>448</v>
      </c>
      <c r="E27" s="11">
        <f t="shared" si="0"/>
        <v>135.51939016274426</v>
      </c>
      <c r="F27" s="6">
        <v>6.8</v>
      </c>
      <c r="G27" s="6">
        <v>0.2</v>
      </c>
      <c r="H27" s="6">
        <v>24</v>
      </c>
      <c r="I27" s="6">
        <v>18</v>
      </c>
      <c r="J27" s="6">
        <v>303</v>
      </c>
      <c r="K27" s="6">
        <f t="shared" si="1"/>
        <v>180</v>
      </c>
      <c r="L27" s="7">
        <v>0.14025000000000001</v>
      </c>
      <c r="M27" s="8">
        <v>6.7863999999999995</v>
      </c>
      <c r="N27" s="9">
        <v>1.6369739999999999</v>
      </c>
      <c r="O27" s="16">
        <f t="shared" si="2"/>
        <v>12.478</v>
      </c>
      <c r="P27" s="17">
        <f t="shared" si="3"/>
        <v>5.5901188444651995</v>
      </c>
      <c r="Q27" s="16">
        <f t="shared" si="4"/>
        <v>10.124000000000001</v>
      </c>
      <c r="R27" s="17">
        <f t="shared" si="5"/>
        <v>4.5355315901078441</v>
      </c>
      <c r="S27" s="16">
        <f t="shared" si="6"/>
        <v>7.9399999999999995</v>
      </c>
      <c r="T27" s="17">
        <f t="shared" si="7"/>
        <v>3.557103993032031</v>
      </c>
    </row>
    <row r="28" spans="1:20" ht="17.25" x14ac:dyDescent="0.3">
      <c r="A28" s="5" t="s">
        <v>12</v>
      </c>
      <c r="B28" s="5" t="s">
        <v>11</v>
      </c>
      <c r="C28" s="5" t="s">
        <v>38</v>
      </c>
      <c r="D28" s="12">
        <v>4000</v>
      </c>
      <c r="E28" s="11">
        <f t="shared" si="0"/>
        <v>1209.9945550245025</v>
      </c>
      <c r="F28" s="6">
        <v>7.1</v>
      </c>
      <c r="G28" s="6">
        <v>0.3</v>
      </c>
      <c r="H28" s="6">
        <v>23</v>
      </c>
      <c r="I28" s="6">
        <v>34</v>
      </c>
      <c r="J28" s="6">
        <v>453</v>
      </c>
      <c r="K28" s="6">
        <f t="shared" si="1"/>
        <v>180</v>
      </c>
      <c r="L28" s="7">
        <v>0.1275</v>
      </c>
      <c r="M28" s="8">
        <v>8.1187299999999993</v>
      </c>
      <c r="N28" s="9">
        <v>2.0482740000000002</v>
      </c>
      <c r="O28" s="16">
        <f t="shared" si="2"/>
        <v>12.611000000000001</v>
      </c>
      <c r="P28" s="17">
        <f t="shared" si="3"/>
        <v>50.443773003021491</v>
      </c>
      <c r="Q28" s="16">
        <f t="shared" si="4"/>
        <v>10.233000000000001</v>
      </c>
      <c r="R28" s="17">
        <f t="shared" si="5"/>
        <v>40.931815806828872</v>
      </c>
      <c r="S28" s="16">
        <f t="shared" si="6"/>
        <v>8.0249999999999986</v>
      </c>
      <c r="T28" s="17">
        <f t="shared" si="7"/>
        <v>32.09985555065002</v>
      </c>
    </row>
    <row r="29" spans="1:20" ht="17.25" x14ac:dyDescent="0.3">
      <c r="A29" s="5" t="s">
        <v>12</v>
      </c>
      <c r="B29" s="5" t="s">
        <v>11</v>
      </c>
      <c r="C29" s="5" t="s">
        <v>39</v>
      </c>
      <c r="D29" s="12">
        <v>436</v>
      </c>
      <c r="E29" s="11">
        <f t="shared" si="0"/>
        <v>131.88940649767076</v>
      </c>
      <c r="F29" s="6">
        <v>6.9</v>
      </c>
      <c r="G29" s="6">
        <v>0.3</v>
      </c>
      <c r="H29" s="6">
        <v>20</v>
      </c>
      <c r="I29" s="6">
        <v>32</v>
      </c>
      <c r="J29" s="6">
        <v>418</v>
      </c>
      <c r="K29" s="6">
        <f t="shared" si="1"/>
        <v>180</v>
      </c>
      <c r="L29" s="7">
        <v>0.15809999999999999</v>
      </c>
      <c r="M29" s="8">
        <v>7.9540600000000001</v>
      </c>
      <c r="N29" s="9">
        <v>2.2703759999999997</v>
      </c>
      <c r="O29" s="16">
        <f t="shared" si="2"/>
        <v>13.01</v>
      </c>
      <c r="P29" s="17">
        <f t="shared" si="3"/>
        <v>5.6723344744948649</v>
      </c>
      <c r="Q29" s="16">
        <f t="shared" si="4"/>
        <v>10.56</v>
      </c>
      <c r="R29" s="17">
        <f t="shared" si="5"/>
        <v>4.604139281373234</v>
      </c>
      <c r="S29" s="16">
        <f t="shared" si="6"/>
        <v>8.2799999999999994</v>
      </c>
      <c r="T29" s="17">
        <f t="shared" si="7"/>
        <v>3.6100637547131038</v>
      </c>
    </row>
    <row r="30" spans="1:20" ht="17.25" x14ac:dyDescent="0.3">
      <c r="A30" s="5" t="s">
        <v>12</v>
      </c>
      <c r="B30" s="5" t="s">
        <v>11</v>
      </c>
      <c r="C30" s="5" t="s">
        <v>40</v>
      </c>
      <c r="D30" s="12">
        <v>439</v>
      </c>
      <c r="E30" s="11">
        <f t="shared" si="0"/>
        <v>132.79690241393914</v>
      </c>
      <c r="F30" s="6">
        <v>7.1</v>
      </c>
      <c r="G30" s="6">
        <v>0.4</v>
      </c>
      <c r="H30" s="6">
        <v>25</v>
      </c>
      <c r="I30" s="6">
        <v>24</v>
      </c>
      <c r="J30" s="6">
        <v>504</v>
      </c>
      <c r="K30" s="6">
        <f t="shared" si="1"/>
        <v>180</v>
      </c>
      <c r="L30" s="7">
        <v>0.17085</v>
      </c>
      <c r="M30" s="8">
        <v>8.8722200000000004</v>
      </c>
      <c r="N30" s="9">
        <v>2.4266700000000001</v>
      </c>
      <c r="O30" s="16">
        <f t="shared" si="2"/>
        <v>12.344999999999999</v>
      </c>
      <c r="P30" s="17">
        <f t="shared" si="3"/>
        <v>5.4194306125622429</v>
      </c>
      <c r="Q30" s="16">
        <f t="shared" si="4"/>
        <v>10.015000000000001</v>
      </c>
      <c r="R30" s="17">
        <f t="shared" si="5"/>
        <v>4.3965652154565307</v>
      </c>
      <c r="S30" s="16">
        <f t="shared" si="6"/>
        <v>7.8549999999999995</v>
      </c>
      <c r="T30" s="17">
        <f t="shared" si="7"/>
        <v>3.4483294825173285</v>
      </c>
    </row>
    <row r="31" spans="1:20" ht="17.25" x14ac:dyDescent="0.3">
      <c r="A31" s="5" t="s">
        <v>12</v>
      </c>
      <c r="B31" s="5" t="s">
        <v>11</v>
      </c>
      <c r="C31" s="5" t="s">
        <v>41</v>
      </c>
      <c r="D31" s="12">
        <v>447</v>
      </c>
      <c r="E31" s="11">
        <f t="shared" si="0"/>
        <v>135.21689152398815</v>
      </c>
      <c r="F31" s="6">
        <v>7.2</v>
      </c>
      <c r="G31" s="6">
        <v>0.3</v>
      </c>
      <c r="H31" s="6">
        <v>23</v>
      </c>
      <c r="I31" s="6">
        <v>34</v>
      </c>
      <c r="J31" s="6">
        <v>487</v>
      </c>
      <c r="K31" s="6">
        <f t="shared" si="1"/>
        <v>180</v>
      </c>
      <c r="L31" s="7">
        <v>0.1275</v>
      </c>
      <c r="M31" s="8">
        <v>8.2384900000000005</v>
      </c>
      <c r="N31" s="9">
        <v>2.5089299999999999</v>
      </c>
      <c r="O31" s="16">
        <f t="shared" si="2"/>
        <v>12.611000000000001</v>
      </c>
      <c r="P31" s="17">
        <f t="shared" si="3"/>
        <v>5.6370916330876524</v>
      </c>
      <c r="Q31" s="16">
        <f t="shared" si="4"/>
        <v>10.233000000000001</v>
      </c>
      <c r="R31" s="17">
        <f t="shared" si="5"/>
        <v>4.5741304164131265</v>
      </c>
      <c r="S31" s="16">
        <f t="shared" si="6"/>
        <v>8.0249999999999986</v>
      </c>
      <c r="T31" s="17">
        <f t="shared" si="7"/>
        <v>3.5871588577851399</v>
      </c>
    </row>
    <row r="32" spans="1:20" ht="17.25" x14ac:dyDescent="0.3">
      <c r="A32" s="5" t="s">
        <v>12</v>
      </c>
      <c r="B32" s="5" t="s">
        <v>11</v>
      </c>
      <c r="C32" s="5" t="s">
        <v>42</v>
      </c>
      <c r="D32" s="12">
        <v>445</v>
      </c>
      <c r="E32" s="11">
        <f t="shared" si="0"/>
        <v>134.61189424647588</v>
      </c>
      <c r="F32" s="6">
        <v>7.2</v>
      </c>
      <c r="G32" s="6">
        <v>0.3</v>
      </c>
      <c r="H32" s="6">
        <v>29</v>
      </c>
      <c r="I32" s="6">
        <v>38</v>
      </c>
      <c r="J32" s="6">
        <v>503</v>
      </c>
      <c r="K32" s="6">
        <f t="shared" si="1"/>
        <v>180</v>
      </c>
      <c r="L32" s="7">
        <v>0.1173</v>
      </c>
      <c r="M32" s="8">
        <v>8.5179299999999998</v>
      </c>
      <c r="N32" s="9">
        <v>1.595844</v>
      </c>
      <c r="O32" s="16">
        <f t="shared" si="2"/>
        <v>11.812999999999999</v>
      </c>
      <c r="P32" s="17">
        <f t="shared" si="3"/>
        <v>5.2567613445739489</v>
      </c>
      <c r="Q32" s="16">
        <f t="shared" si="4"/>
        <v>9.5790000000000006</v>
      </c>
      <c r="R32" s="17">
        <f t="shared" si="5"/>
        <v>4.2626358181388184</v>
      </c>
      <c r="S32" s="16">
        <f t="shared" si="6"/>
        <v>7.5149999999999997</v>
      </c>
      <c r="T32" s="17">
        <f t="shared" si="7"/>
        <v>3.3441599512802189</v>
      </c>
    </row>
    <row r="33" spans="1:20" ht="17.25" x14ac:dyDescent="0.3">
      <c r="A33" s="5" t="s">
        <v>12</v>
      </c>
      <c r="B33" s="5" t="s">
        <v>11</v>
      </c>
      <c r="C33" s="5" t="s">
        <v>43</v>
      </c>
      <c r="D33" s="12">
        <v>446</v>
      </c>
      <c r="E33" s="11">
        <f t="shared" si="0"/>
        <v>134.91439288523202</v>
      </c>
      <c r="F33" s="6">
        <v>7.3</v>
      </c>
      <c r="G33" s="6">
        <v>0.4</v>
      </c>
      <c r="H33" s="6">
        <v>28</v>
      </c>
      <c r="I33" s="6">
        <v>58</v>
      </c>
      <c r="J33" s="6">
        <v>441</v>
      </c>
      <c r="K33" s="6">
        <f t="shared" si="1"/>
        <v>180</v>
      </c>
      <c r="L33" s="7">
        <v>0.21929999999999999</v>
      </c>
      <c r="M33" s="8">
        <v>9.3113399999999995</v>
      </c>
      <c r="N33" s="9">
        <v>2.1552120000000001</v>
      </c>
      <c r="O33" s="16">
        <f t="shared" si="2"/>
        <v>11.946</v>
      </c>
      <c r="P33" s="17">
        <f t="shared" si="3"/>
        <v>5.3278920244858901</v>
      </c>
      <c r="Q33" s="16">
        <f t="shared" si="4"/>
        <v>9.6880000000000006</v>
      </c>
      <c r="R33" s="17">
        <f t="shared" si="5"/>
        <v>4.320828556271497</v>
      </c>
      <c r="S33" s="16">
        <f t="shared" si="6"/>
        <v>7.5999999999999988</v>
      </c>
      <c r="T33" s="17">
        <f t="shared" si="7"/>
        <v>3.3895847468686386</v>
      </c>
    </row>
    <row r="34" spans="1:20" ht="17.25" x14ac:dyDescent="0.3">
      <c r="A34" s="5" t="s">
        <v>12</v>
      </c>
      <c r="B34" s="5" t="s">
        <v>11</v>
      </c>
      <c r="C34" s="5" t="s">
        <v>44</v>
      </c>
      <c r="D34" s="12">
        <v>3980</v>
      </c>
      <c r="E34" s="11">
        <f t="shared" si="0"/>
        <v>1203.9445822493799</v>
      </c>
      <c r="F34" s="10">
        <v>7</v>
      </c>
      <c r="G34" s="6">
        <v>0.4</v>
      </c>
      <c r="H34" s="6">
        <v>21</v>
      </c>
      <c r="I34" s="6">
        <v>36</v>
      </c>
      <c r="J34" s="6">
        <v>352</v>
      </c>
      <c r="K34" s="6">
        <f t="shared" si="1"/>
        <v>180</v>
      </c>
      <c r="L34" s="7">
        <v>0.16575000000000001</v>
      </c>
      <c r="M34" s="8">
        <v>8.5029599999999999</v>
      </c>
      <c r="N34" s="9">
        <v>2.1881159999999999</v>
      </c>
      <c r="O34" s="16">
        <f t="shared" si="2"/>
        <v>12.876999999999999</v>
      </c>
      <c r="P34" s="17">
        <f t="shared" si="3"/>
        <v>51.250229373967812</v>
      </c>
      <c r="Q34" s="16">
        <f t="shared" si="4"/>
        <v>10.451000000000001</v>
      </c>
      <c r="R34" s="17">
        <f t="shared" si="5"/>
        <v>41.5947928234323</v>
      </c>
      <c r="S34" s="16">
        <f t="shared" si="6"/>
        <v>8.1950000000000003</v>
      </c>
      <c r="T34" s="17">
        <f t="shared" si="7"/>
        <v>32.615953228210472</v>
      </c>
    </row>
    <row r="35" spans="1:20" ht="17.25" x14ac:dyDescent="0.3">
      <c r="A35" s="5" t="s">
        <v>12</v>
      </c>
      <c r="B35" s="5" t="s">
        <v>11</v>
      </c>
      <c r="C35" s="5" t="s">
        <v>45</v>
      </c>
      <c r="D35" s="12">
        <v>437</v>
      </c>
      <c r="E35" s="11">
        <f t="shared" si="0"/>
        <v>132.1919051364269</v>
      </c>
      <c r="F35" s="6">
        <v>6.6</v>
      </c>
      <c r="G35" s="6">
        <v>0.3</v>
      </c>
      <c r="H35" s="6">
        <v>27</v>
      </c>
      <c r="I35" s="6">
        <v>34</v>
      </c>
      <c r="J35" s="6">
        <v>407</v>
      </c>
      <c r="K35" s="6">
        <f t="shared" si="1"/>
        <v>180</v>
      </c>
      <c r="L35" s="7">
        <v>0.13005</v>
      </c>
      <c r="M35" s="8">
        <v>7.4500700000000002</v>
      </c>
      <c r="N35" s="9">
        <v>1.9660140000000002</v>
      </c>
      <c r="O35" s="16">
        <f t="shared" si="2"/>
        <v>12.079000000000001</v>
      </c>
      <c r="P35" s="17">
        <f t="shared" si="3"/>
        <v>5.2784992467533902</v>
      </c>
      <c r="Q35" s="16">
        <f t="shared" si="4"/>
        <v>9.7970000000000006</v>
      </c>
      <c r="R35" s="17">
        <f t="shared" si="5"/>
        <v>4.2812697342861963</v>
      </c>
      <c r="S35" s="16">
        <f t="shared" si="6"/>
        <v>7.6849999999999996</v>
      </c>
      <c r="T35" s="17">
        <f t="shared" si="7"/>
        <v>3.3583298875155063</v>
      </c>
    </row>
    <row r="36" spans="1:20" ht="17.25" x14ac:dyDescent="0.3">
      <c r="A36" s="5" t="s">
        <v>12</v>
      </c>
      <c r="B36" s="5" t="s">
        <v>11</v>
      </c>
      <c r="C36" s="5" t="s">
        <v>46</v>
      </c>
      <c r="D36" s="12">
        <v>449</v>
      </c>
      <c r="E36" s="11">
        <f t="shared" si="0"/>
        <v>135.82188880150039</v>
      </c>
      <c r="F36" s="6">
        <v>6.3</v>
      </c>
      <c r="G36" s="6">
        <v>0.4</v>
      </c>
      <c r="H36" s="6">
        <v>21</v>
      </c>
      <c r="I36" s="6">
        <v>24</v>
      </c>
      <c r="J36" s="6">
        <v>302</v>
      </c>
      <c r="K36" s="6">
        <f t="shared" si="1"/>
        <v>180</v>
      </c>
      <c r="L36" s="7">
        <v>0.1275</v>
      </c>
      <c r="M36" s="8">
        <v>6.8412900000000008</v>
      </c>
      <c r="N36" s="9">
        <v>1.7027819999999998</v>
      </c>
      <c r="O36" s="16">
        <f t="shared" si="2"/>
        <v>12.876999999999999</v>
      </c>
      <c r="P36" s="17">
        <f t="shared" si="3"/>
        <v>5.7817469821385794</v>
      </c>
      <c r="Q36" s="16">
        <f t="shared" si="4"/>
        <v>10.451000000000001</v>
      </c>
      <c r="R36" s="17">
        <f t="shared" si="5"/>
        <v>4.6924778838495227</v>
      </c>
      <c r="S36" s="16">
        <f t="shared" si="6"/>
        <v>8.1950000000000003</v>
      </c>
      <c r="T36" s="17">
        <f t="shared" si="7"/>
        <v>3.6795384420770105</v>
      </c>
    </row>
    <row r="37" spans="1:20" ht="17.25" x14ac:dyDescent="0.3">
      <c r="A37" s="5" t="s">
        <v>12</v>
      </c>
      <c r="B37" s="5" t="s">
        <v>11</v>
      </c>
      <c r="C37" s="5" t="s">
        <v>47</v>
      </c>
      <c r="D37" s="12">
        <v>442</v>
      </c>
      <c r="E37" s="11">
        <f t="shared" si="0"/>
        <v>133.70439833020751</v>
      </c>
      <c r="F37" s="6">
        <v>6.7</v>
      </c>
      <c r="G37" s="6">
        <v>0.3</v>
      </c>
      <c r="H37" s="6">
        <v>26</v>
      </c>
      <c r="I37" s="6">
        <v>42</v>
      </c>
      <c r="J37" s="6">
        <v>539</v>
      </c>
      <c r="K37" s="6">
        <f t="shared" si="1"/>
        <v>180</v>
      </c>
      <c r="L37" s="7">
        <v>0.15809999999999999</v>
      </c>
      <c r="M37" s="8">
        <v>8.1436799999999998</v>
      </c>
      <c r="N37" s="9">
        <v>1.949562</v>
      </c>
      <c r="O37" s="16">
        <f t="shared" si="2"/>
        <v>12.212</v>
      </c>
      <c r="P37" s="17">
        <f t="shared" si="3"/>
        <v>5.3976797104413032</v>
      </c>
      <c r="Q37" s="16">
        <f t="shared" si="4"/>
        <v>9.9060000000000006</v>
      </c>
      <c r="R37" s="17">
        <f t="shared" si="5"/>
        <v>4.3784322970546636</v>
      </c>
      <c r="S37" s="16">
        <f t="shared" si="6"/>
        <v>7.77</v>
      </c>
      <c r="T37" s="17">
        <f t="shared" si="7"/>
        <v>3.4343245455395448</v>
      </c>
    </row>
    <row r="38" spans="1:20" ht="17.25" x14ac:dyDescent="0.3">
      <c r="A38" s="5" t="s">
        <v>12</v>
      </c>
      <c r="B38" s="5" t="s">
        <v>11</v>
      </c>
      <c r="C38" s="5" t="s">
        <v>48</v>
      </c>
      <c r="D38" s="12">
        <v>445</v>
      </c>
      <c r="E38" s="11">
        <f t="shared" si="0"/>
        <v>134.61189424647588</v>
      </c>
      <c r="F38" s="6">
        <v>6.9</v>
      </c>
      <c r="G38" s="6">
        <v>0.3</v>
      </c>
      <c r="H38" s="6">
        <v>17</v>
      </c>
      <c r="I38" s="6">
        <v>66</v>
      </c>
      <c r="J38" s="6">
        <v>397</v>
      </c>
      <c r="K38" s="6">
        <f t="shared" si="1"/>
        <v>180</v>
      </c>
      <c r="L38" s="7">
        <v>0.1275</v>
      </c>
      <c r="M38" s="8">
        <v>8.0788100000000007</v>
      </c>
      <c r="N38" s="9">
        <v>1.9824660000000001</v>
      </c>
      <c r="O38" s="16">
        <f t="shared" si="2"/>
        <v>13.408999999999999</v>
      </c>
      <c r="P38" s="17">
        <f t="shared" si="3"/>
        <v>5.9669781485983311</v>
      </c>
      <c r="Q38" s="16">
        <f t="shared" si="4"/>
        <v>10.887</v>
      </c>
      <c r="R38" s="17">
        <f t="shared" si="5"/>
        <v>4.8446931988806048</v>
      </c>
      <c r="S38" s="16">
        <f t="shared" si="6"/>
        <v>8.5350000000000001</v>
      </c>
      <c r="T38" s="17">
        <f t="shared" si="7"/>
        <v>3.7980579087394108</v>
      </c>
    </row>
    <row r="39" spans="1:20" ht="17.25" x14ac:dyDescent="0.3">
      <c r="A39" s="5" t="s">
        <v>12</v>
      </c>
      <c r="B39" s="5" t="s">
        <v>11</v>
      </c>
      <c r="C39" s="5" t="s">
        <v>49</v>
      </c>
      <c r="D39" s="12">
        <v>460</v>
      </c>
      <c r="E39" s="11">
        <f t="shared" si="0"/>
        <v>139.14937382781778</v>
      </c>
      <c r="F39" s="6">
        <v>6.8</v>
      </c>
      <c r="G39" s="6">
        <v>0.3</v>
      </c>
      <c r="H39" s="6">
        <v>19</v>
      </c>
      <c r="I39" s="6">
        <v>34</v>
      </c>
      <c r="J39" s="6">
        <v>389</v>
      </c>
      <c r="K39" s="6">
        <f t="shared" si="1"/>
        <v>180</v>
      </c>
      <c r="L39" s="7">
        <v>0.12495000000000001</v>
      </c>
      <c r="M39" s="8">
        <v>7.78939</v>
      </c>
      <c r="N39" s="9">
        <v>2.0482740000000002</v>
      </c>
      <c r="O39" s="16">
        <f t="shared" si="2"/>
        <v>13.143000000000001</v>
      </c>
      <c r="P39" s="17">
        <f t="shared" si="3"/>
        <v>6.0457527941124276</v>
      </c>
      <c r="Q39" s="16">
        <f t="shared" si="4"/>
        <v>10.669</v>
      </c>
      <c r="R39" s="17">
        <f t="shared" si="5"/>
        <v>4.9077179152693819</v>
      </c>
      <c r="S39" s="16">
        <f t="shared" si="6"/>
        <v>8.3649999999999984</v>
      </c>
      <c r="T39" s="17">
        <f t="shared" si="7"/>
        <v>3.847882684527919</v>
      </c>
    </row>
    <row r="40" spans="1:20" ht="17.25" x14ac:dyDescent="0.3">
      <c r="A40" s="5" t="s">
        <v>12</v>
      </c>
      <c r="B40" s="5" t="s">
        <v>11</v>
      </c>
      <c r="C40" s="5" t="s">
        <v>50</v>
      </c>
      <c r="D40" s="12">
        <v>4000</v>
      </c>
      <c r="E40" s="11">
        <f t="shared" si="0"/>
        <v>1209.9945550245025</v>
      </c>
      <c r="F40" s="6">
        <v>6.8</v>
      </c>
      <c r="G40" s="6">
        <v>0.3</v>
      </c>
      <c r="H40" s="6">
        <v>18</v>
      </c>
      <c r="I40" s="6">
        <v>38</v>
      </c>
      <c r="J40" s="6">
        <v>401</v>
      </c>
      <c r="K40" s="6">
        <f t="shared" si="1"/>
        <v>180</v>
      </c>
      <c r="L40" s="7">
        <v>0.13005</v>
      </c>
      <c r="M40" s="8">
        <v>7.9291100000000005</v>
      </c>
      <c r="N40" s="9">
        <v>1.9824660000000001</v>
      </c>
      <c r="O40" s="16">
        <f t="shared" si="2"/>
        <v>13.276</v>
      </c>
      <c r="P40" s="17">
        <f t="shared" si="3"/>
        <v>53.103761033075351</v>
      </c>
      <c r="Q40" s="16">
        <f t="shared" si="4"/>
        <v>10.778</v>
      </c>
      <c r="R40" s="17">
        <f t="shared" si="5"/>
        <v>43.111805996873017</v>
      </c>
      <c r="S40" s="16">
        <f t="shared" si="6"/>
        <v>8.4499999999999993</v>
      </c>
      <c r="T40" s="17">
        <f t="shared" si="7"/>
        <v>33.799847900684448</v>
      </c>
    </row>
    <row r="41" spans="1:20" ht="17.25" x14ac:dyDescent="0.3">
      <c r="A41" s="5" t="s">
        <v>12</v>
      </c>
      <c r="B41" s="5" t="s">
        <v>11</v>
      </c>
      <c r="C41" s="5" t="s">
        <v>51</v>
      </c>
      <c r="D41" s="12">
        <v>444</v>
      </c>
      <c r="E41" s="11">
        <f t="shared" si="0"/>
        <v>134.30939560771975</v>
      </c>
      <c r="F41" s="6">
        <v>6.5</v>
      </c>
      <c r="G41" s="6">
        <v>0.3</v>
      </c>
      <c r="H41" s="6">
        <v>28</v>
      </c>
      <c r="I41" s="6">
        <v>24</v>
      </c>
      <c r="J41" s="6">
        <v>285</v>
      </c>
      <c r="K41" s="6">
        <f t="shared" si="1"/>
        <v>180</v>
      </c>
      <c r="L41" s="7">
        <v>0.1326</v>
      </c>
      <c r="M41" s="8">
        <v>7.9540600000000001</v>
      </c>
      <c r="N41" s="9">
        <v>1.8508499999999999</v>
      </c>
      <c r="O41" s="16">
        <f t="shared" si="2"/>
        <v>11.946</v>
      </c>
      <c r="P41" s="17">
        <f t="shared" si="3"/>
        <v>5.3040001319994055</v>
      </c>
      <c r="Q41" s="16">
        <f t="shared" si="4"/>
        <v>9.6880000000000006</v>
      </c>
      <c r="R41" s="17">
        <f t="shared" si="5"/>
        <v>4.3014526434631044</v>
      </c>
      <c r="S41" s="16">
        <f t="shared" si="6"/>
        <v>7.5999999999999988</v>
      </c>
      <c r="T41" s="17">
        <f t="shared" si="7"/>
        <v>3.3743848152683307</v>
      </c>
    </row>
    <row r="42" spans="1:20" ht="17.25" x14ac:dyDescent="0.3">
      <c r="A42" s="5" t="s">
        <v>12</v>
      </c>
      <c r="B42" s="5" t="s">
        <v>11</v>
      </c>
      <c r="C42" s="5" t="s">
        <v>52</v>
      </c>
      <c r="D42" s="12">
        <v>446</v>
      </c>
      <c r="E42" s="11">
        <f t="shared" si="0"/>
        <v>134.91439288523202</v>
      </c>
      <c r="F42" s="6">
        <v>6.5</v>
      </c>
      <c r="G42" s="6">
        <v>0.2</v>
      </c>
      <c r="H42" s="6">
        <v>30</v>
      </c>
      <c r="I42" s="6">
        <v>16</v>
      </c>
      <c r="J42" s="6">
        <v>317</v>
      </c>
      <c r="K42" s="6">
        <f t="shared" si="1"/>
        <v>180</v>
      </c>
      <c r="L42" s="7">
        <v>0.1479</v>
      </c>
      <c r="M42" s="8">
        <v>7.4351000000000003</v>
      </c>
      <c r="N42" s="9">
        <v>1.9084319999999999</v>
      </c>
      <c r="O42" s="16">
        <f t="shared" si="2"/>
        <v>11.68</v>
      </c>
      <c r="P42" s="17">
        <f t="shared" si="3"/>
        <v>5.209256558345488</v>
      </c>
      <c r="Q42" s="16">
        <f t="shared" si="4"/>
        <v>9.4700000000000006</v>
      </c>
      <c r="R42" s="17">
        <f t="shared" si="5"/>
        <v>4.2236009937955288</v>
      </c>
      <c r="S42" s="16">
        <f t="shared" si="6"/>
        <v>7.4299999999999988</v>
      </c>
      <c r="T42" s="17">
        <f t="shared" si="7"/>
        <v>3.3137650880571035</v>
      </c>
    </row>
    <row r="43" spans="1:20" ht="17.25" x14ac:dyDescent="0.3">
      <c r="A43" s="5" t="s">
        <v>12</v>
      </c>
      <c r="B43" s="5" t="s">
        <v>11</v>
      </c>
      <c r="C43" s="5" t="s">
        <v>53</v>
      </c>
      <c r="D43" s="12">
        <v>445</v>
      </c>
      <c r="E43" s="11">
        <f t="shared" si="0"/>
        <v>134.61189424647588</v>
      </c>
      <c r="F43" s="10">
        <v>7</v>
      </c>
      <c r="G43" s="6">
        <v>0.2</v>
      </c>
      <c r="H43" s="6">
        <v>18</v>
      </c>
      <c r="I43" s="6">
        <v>32</v>
      </c>
      <c r="J43" s="6">
        <v>558</v>
      </c>
      <c r="K43" s="6">
        <f t="shared" si="1"/>
        <v>180</v>
      </c>
      <c r="L43" s="7">
        <v>0.11985</v>
      </c>
      <c r="M43" s="8">
        <v>8.2883899999999997</v>
      </c>
      <c r="N43" s="9">
        <v>2.0071439999999998</v>
      </c>
      <c r="O43" s="16">
        <f t="shared" si="2"/>
        <v>13.276</v>
      </c>
      <c r="P43" s="17">
        <f t="shared" si="3"/>
        <v>5.9077934149296327</v>
      </c>
      <c r="Q43" s="16">
        <f t="shared" si="4"/>
        <v>10.778</v>
      </c>
      <c r="R43" s="17">
        <f t="shared" si="5"/>
        <v>4.7961884171521225</v>
      </c>
      <c r="S43" s="16">
        <f t="shared" si="6"/>
        <v>8.4499999999999993</v>
      </c>
      <c r="T43" s="17">
        <f t="shared" si="7"/>
        <v>3.7602330789511442</v>
      </c>
    </row>
    <row r="44" spans="1:20" ht="17.25" x14ac:dyDescent="0.3">
      <c r="A44" s="5" t="s">
        <v>12</v>
      </c>
      <c r="B44" s="5" t="s">
        <v>11</v>
      </c>
      <c r="C44" s="5" t="s">
        <v>54</v>
      </c>
      <c r="D44" s="12">
        <v>445</v>
      </c>
      <c r="E44" s="11">
        <f t="shared" si="0"/>
        <v>134.61189424647588</v>
      </c>
      <c r="F44" s="10">
        <v>6.7</v>
      </c>
      <c r="G44" s="6">
        <v>0.4</v>
      </c>
      <c r="H44" s="6">
        <v>24</v>
      </c>
      <c r="I44" s="6">
        <v>8</v>
      </c>
      <c r="J44" s="6">
        <v>358</v>
      </c>
      <c r="K44" s="6">
        <f t="shared" si="1"/>
        <v>180</v>
      </c>
      <c r="L44" s="7">
        <v>0.17849999999999999</v>
      </c>
      <c r="M44" s="8">
        <v>7.3402900000000004</v>
      </c>
      <c r="N44" s="9">
        <v>1.785042</v>
      </c>
      <c r="O44" s="16">
        <f t="shared" si="2"/>
        <v>12.478</v>
      </c>
      <c r="P44" s="17">
        <f t="shared" si="3"/>
        <v>5.5526850129174417</v>
      </c>
      <c r="Q44" s="16">
        <f t="shared" si="4"/>
        <v>10.124000000000001</v>
      </c>
      <c r="R44" s="17">
        <f t="shared" si="5"/>
        <v>4.5051597267812298</v>
      </c>
      <c r="S44" s="16">
        <f t="shared" si="6"/>
        <v>7.9399999999999995</v>
      </c>
      <c r="T44" s="17">
        <f t="shared" si="7"/>
        <v>3.5332841002215489</v>
      </c>
    </row>
    <row r="45" spans="1:20" ht="17.25" x14ac:dyDescent="0.3">
      <c r="A45" s="5" t="s">
        <v>12</v>
      </c>
      <c r="B45" s="5" t="s">
        <v>11</v>
      </c>
      <c r="C45" s="5" t="s">
        <v>55</v>
      </c>
      <c r="D45" s="12">
        <v>444</v>
      </c>
      <c r="E45" s="11">
        <f t="shared" si="0"/>
        <v>134.30939560771975</v>
      </c>
      <c r="F45" s="10">
        <v>6.9</v>
      </c>
      <c r="G45" s="6">
        <v>0.3</v>
      </c>
      <c r="H45" s="6">
        <v>27</v>
      </c>
      <c r="I45" s="6">
        <v>28</v>
      </c>
      <c r="J45" s="6">
        <v>440</v>
      </c>
      <c r="K45" s="6">
        <f t="shared" si="1"/>
        <v>180</v>
      </c>
      <c r="L45" s="7">
        <v>0.25755</v>
      </c>
      <c r="M45" s="8">
        <v>7.4999699999999994</v>
      </c>
      <c r="N45" s="9">
        <v>2.0400480000000001</v>
      </c>
      <c r="O45" s="16">
        <f t="shared" si="2"/>
        <v>12.079000000000001</v>
      </c>
      <c r="P45" s="17">
        <f t="shared" si="3"/>
        <v>5.363051866266602</v>
      </c>
      <c r="Q45" s="16">
        <f t="shared" si="4"/>
        <v>9.7970000000000006</v>
      </c>
      <c r="R45" s="17">
        <f t="shared" si="5"/>
        <v>4.349848425682084</v>
      </c>
      <c r="S45" s="16">
        <f t="shared" si="6"/>
        <v>7.6849999999999996</v>
      </c>
      <c r="T45" s="17">
        <f t="shared" si="7"/>
        <v>3.412124645439095</v>
      </c>
    </row>
    <row r="46" spans="1:20" ht="17.25" x14ac:dyDescent="0.3">
      <c r="A46" s="5" t="s">
        <v>12</v>
      </c>
      <c r="B46" s="5" t="s">
        <v>11</v>
      </c>
      <c r="C46" s="5" t="s">
        <v>56</v>
      </c>
      <c r="D46" s="12">
        <v>4000</v>
      </c>
      <c r="E46" s="11">
        <f t="shared" si="0"/>
        <v>1209.9945550245025</v>
      </c>
      <c r="F46" s="6">
        <v>6.8</v>
      </c>
      <c r="G46" s="6">
        <v>0.4</v>
      </c>
      <c r="H46" s="6">
        <v>33</v>
      </c>
      <c r="I46" s="6">
        <v>26</v>
      </c>
      <c r="J46" s="6">
        <v>301</v>
      </c>
      <c r="K46" s="6">
        <f t="shared" si="1"/>
        <v>180</v>
      </c>
      <c r="L46" s="7">
        <v>0.17085</v>
      </c>
      <c r="M46" s="8">
        <v>7.9241200000000003</v>
      </c>
      <c r="N46" s="9">
        <v>1.9084319999999999</v>
      </c>
      <c r="O46" s="16">
        <f t="shared" si="2"/>
        <v>11.280999999999999</v>
      </c>
      <c r="P46" s="17">
        <f t="shared" si="3"/>
        <v>45.123796942913756</v>
      </c>
      <c r="Q46" s="16">
        <f t="shared" si="4"/>
        <v>9.1430000000000007</v>
      </c>
      <c r="R46" s="17">
        <f t="shared" si="5"/>
        <v>36.571835426740584</v>
      </c>
      <c r="S46" s="16">
        <f t="shared" si="6"/>
        <v>7.1749999999999998</v>
      </c>
      <c r="T46" s="17">
        <f t="shared" si="7"/>
        <v>28.699870850581174</v>
      </c>
    </row>
    <row r="47" spans="1:20" ht="17.25" x14ac:dyDescent="0.3">
      <c r="A47" s="5" t="s">
        <v>12</v>
      </c>
      <c r="B47" s="5" t="s">
        <v>11</v>
      </c>
      <c r="C47" s="5" t="s">
        <v>57</v>
      </c>
      <c r="D47" s="12">
        <v>4000</v>
      </c>
      <c r="E47" s="11">
        <f t="shared" si="0"/>
        <v>1209.9945550245025</v>
      </c>
      <c r="F47" s="6">
        <v>6.3</v>
      </c>
      <c r="G47" s="6">
        <v>0.2</v>
      </c>
      <c r="H47" s="6">
        <v>16</v>
      </c>
      <c r="I47" s="6">
        <v>12</v>
      </c>
      <c r="J47" s="6">
        <v>180</v>
      </c>
      <c r="K47" s="6">
        <f t="shared" si="1"/>
        <v>180</v>
      </c>
      <c r="L47" s="7">
        <v>0.13515000000000002</v>
      </c>
      <c r="M47" s="8">
        <v>5.9031700000000003</v>
      </c>
      <c r="N47" s="9">
        <v>2.1634379999999998</v>
      </c>
      <c r="O47" s="16">
        <f t="shared" si="2"/>
        <v>13.542</v>
      </c>
      <c r="P47" s="17">
        <f t="shared" si="3"/>
        <v>54.167756245096896</v>
      </c>
      <c r="Q47" s="16">
        <f t="shared" si="4"/>
        <v>10.996</v>
      </c>
      <c r="R47" s="17">
        <f t="shared" si="5"/>
        <v>43.983802072890676</v>
      </c>
      <c r="S47" s="16">
        <f t="shared" si="6"/>
        <v>8.6199999999999992</v>
      </c>
      <c r="T47" s="17">
        <f t="shared" si="7"/>
        <v>34.479844840698213</v>
      </c>
    </row>
    <row r="48" spans="1:20" ht="17.25" x14ac:dyDescent="0.3">
      <c r="A48" s="5" t="s">
        <v>12</v>
      </c>
      <c r="B48" s="5" t="s">
        <v>11</v>
      </c>
      <c r="C48" s="5" t="s">
        <v>58</v>
      </c>
      <c r="D48" s="12">
        <v>4000</v>
      </c>
      <c r="E48" s="11">
        <f t="shared" si="0"/>
        <v>1209.9945550245025</v>
      </c>
      <c r="F48" s="6">
        <v>6.1</v>
      </c>
      <c r="G48" s="6">
        <v>0.3</v>
      </c>
      <c r="H48" s="6">
        <v>33</v>
      </c>
      <c r="I48" s="6">
        <v>30</v>
      </c>
      <c r="J48" s="6">
        <v>173</v>
      </c>
      <c r="K48" s="6">
        <f t="shared" si="1"/>
        <v>173</v>
      </c>
      <c r="L48" s="7">
        <v>0.10965</v>
      </c>
      <c r="M48" s="8">
        <v>6.1626500000000002</v>
      </c>
      <c r="N48" s="9">
        <v>2.2127940000000001</v>
      </c>
      <c r="O48" s="16">
        <f t="shared" si="2"/>
        <v>11.106</v>
      </c>
      <c r="P48" s="17">
        <f t="shared" si="3"/>
        <v>44.423800092899583</v>
      </c>
      <c r="Q48" s="16">
        <f t="shared" si="4"/>
        <v>9.0030000000000001</v>
      </c>
      <c r="R48" s="17">
        <f t="shared" si="5"/>
        <v>36.011837946729244</v>
      </c>
      <c r="S48" s="16">
        <f t="shared" si="6"/>
        <v>7.0630000000000006</v>
      </c>
      <c r="T48" s="17">
        <f t="shared" si="7"/>
        <v>28.251872866572104</v>
      </c>
    </row>
    <row r="49" spans="1:23" ht="17.25" x14ac:dyDescent="0.3">
      <c r="A49" s="5" t="s">
        <v>12</v>
      </c>
      <c r="B49" s="5" t="s">
        <v>11</v>
      </c>
      <c r="C49" s="5" t="s">
        <v>59</v>
      </c>
      <c r="D49" s="12">
        <v>2520</v>
      </c>
      <c r="E49" s="11">
        <f t="shared" si="0"/>
        <v>762.29656966543644</v>
      </c>
      <c r="F49" s="6">
        <v>6.4</v>
      </c>
      <c r="G49" s="6">
        <v>0.4</v>
      </c>
      <c r="H49" s="6">
        <v>18</v>
      </c>
      <c r="I49" s="6">
        <v>46</v>
      </c>
      <c r="J49" s="6">
        <v>196</v>
      </c>
      <c r="K49" s="6">
        <f t="shared" si="1"/>
        <v>180</v>
      </c>
      <c r="L49" s="7">
        <v>0.13005</v>
      </c>
      <c r="M49" s="8">
        <v>7.1406900000000002</v>
      </c>
      <c r="N49" s="9">
        <v>2.0482740000000002</v>
      </c>
      <c r="O49" s="16">
        <f t="shared" si="2"/>
        <v>13.276</v>
      </c>
      <c r="P49" s="17">
        <f t="shared" si="3"/>
        <v>33.455369450837466</v>
      </c>
      <c r="Q49" s="16">
        <f t="shared" si="4"/>
        <v>10.778</v>
      </c>
      <c r="R49" s="17">
        <f t="shared" si="5"/>
        <v>27.160437778029998</v>
      </c>
      <c r="S49" s="16">
        <f t="shared" si="6"/>
        <v>8.4499999999999993</v>
      </c>
      <c r="T49" s="17">
        <f t="shared" si="7"/>
        <v>21.293904177431198</v>
      </c>
    </row>
    <row r="50" spans="1:23" ht="17.25" x14ac:dyDescent="0.3">
      <c r="A50" s="5" t="s">
        <v>12</v>
      </c>
      <c r="B50" s="5" t="s">
        <v>11</v>
      </c>
      <c r="C50" s="5" t="s">
        <v>60</v>
      </c>
      <c r="D50" s="12">
        <v>4000</v>
      </c>
      <c r="E50" s="11">
        <f t="shared" si="0"/>
        <v>1209.9945550245025</v>
      </c>
      <c r="F50" s="6">
        <v>7.1</v>
      </c>
      <c r="G50" s="6">
        <v>0.6</v>
      </c>
      <c r="H50" s="6">
        <v>35</v>
      </c>
      <c r="I50" s="6">
        <v>80</v>
      </c>
      <c r="J50" s="6">
        <v>628</v>
      </c>
      <c r="K50" s="6">
        <f t="shared" si="1"/>
        <v>180</v>
      </c>
      <c r="L50" s="7">
        <v>0.81090000000000007</v>
      </c>
      <c r="M50" s="8">
        <v>9.1616400000000002</v>
      </c>
      <c r="N50" s="9">
        <v>2.3855399999999998</v>
      </c>
      <c r="O50" s="16">
        <f t="shared" si="2"/>
        <v>11.015000000000001</v>
      </c>
      <c r="P50" s="17">
        <f t="shared" si="3"/>
        <v>44.059801730892218</v>
      </c>
      <c r="Q50" s="16">
        <f t="shared" si="4"/>
        <v>8.9250000000000007</v>
      </c>
      <c r="R50" s="17">
        <f t="shared" si="5"/>
        <v>35.699839350722925</v>
      </c>
      <c r="S50" s="16">
        <f t="shared" si="6"/>
        <v>7.0049999999999999</v>
      </c>
      <c r="T50" s="17">
        <f t="shared" si="7"/>
        <v>28.019873910567402</v>
      </c>
    </row>
    <row r="51" spans="1:23" ht="17.25" x14ac:dyDescent="0.3">
      <c r="H51" s="18"/>
      <c r="J51" s="18"/>
      <c r="K51" s="18"/>
      <c r="O51" s="19"/>
      <c r="Q51" s="19"/>
      <c r="R51" s="17"/>
      <c r="S51" s="19"/>
      <c r="V51" s="13"/>
      <c r="W51" s="13"/>
    </row>
    <row r="52" spans="1:23" ht="17.25" x14ac:dyDescent="0.3">
      <c r="H52" s="18"/>
      <c r="J52" s="18"/>
      <c r="K52" s="18"/>
      <c r="Q52" s="19"/>
      <c r="R52" s="17"/>
      <c r="V52" s="13"/>
      <c r="W52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토양성분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이상호</dc:creator>
  <cp:lastModifiedBy>이상호</cp:lastModifiedBy>
  <dcterms:created xsi:type="dcterms:W3CDTF">2025-07-01T05:15:59Z</dcterms:created>
  <dcterms:modified xsi:type="dcterms:W3CDTF">2025-07-04T15:09:24Z</dcterms:modified>
</cp:coreProperties>
</file>