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3086" documentId="11_E60897F41BE170836B02CE998F75CCDC64E183C8" xr6:coauthVersionLast="47" xr6:coauthVersionMax="47" xr10:uidLastSave="{58A00B98-C026-4C58-B863-2995DE07C8BE}"/>
  <bookViews>
    <workbookView xWindow="240" yWindow="105" windowWidth="14805" windowHeight="8010" firstSheet="2" activeTab="2" xr2:uid="{00000000-000D-0000-FFFF-FFFF00000000}"/>
  </bookViews>
  <sheets>
    <sheet name="Table Info" sheetId="9" r:id="rId1"/>
    <sheet name="STUDENTS" sheetId="1" r:id="rId2"/>
    <sheet name="PROGRAMS" sheetId="4" r:id="rId3"/>
    <sheet name="ELIGIBILITY" sheetId="7" r:id="rId4"/>
    <sheet name="PAYMENTS" sheetId="2" r:id="rId5"/>
    <sheet name="UNIVERSITIES" sheetId="5" r:id="rId6"/>
    <sheet name="CAMPUSES" sheetId="10" r:id="rId7"/>
    <sheet name="GRANTS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4" l="1"/>
  <c r="AW3" i="4"/>
  <c r="AW4" i="4"/>
  <c r="AW5" i="4"/>
  <c r="AW6" i="4"/>
  <c r="AW7" i="4"/>
  <c r="AW8" i="4"/>
  <c r="AW9" i="4"/>
  <c r="AS2" i="4"/>
  <c r="AS3" i="4"/>
  <c r="AS4" i="4"/>
  <c r="AS5" i="4"/>
  <c r="AS6" i="4"/>
  <c r="AS7" i="4"/>
  <c r="AS8" i="4"/>
  <c r="AS9" i="4"/>
  <c r="AN2" i="4"/>
  <c r="AN3" i="4"/>
  <c r="AN4" i="4"/>
  <c r="AN5" i="4"/>
  <c r="AN6" i="4"/>
  <c r="AN7" i="4"/>
  <c r="AN8" i="4"/>
  <c r="AN9" i="4"/>
  <c r="AP2" i="4"/>
  <c r="AP3" i="4"/>
  <c r="AP4" i="4"/>
  <c r="AP5" i="4"/>
  <c r="AP6" i="4"/>
  <c r="AP7" i="4"/>
  <c r="AP8" i="4"/>
  <c r="AP9" i="4"/>
  <c r="AG2" i="4"/>
  <c r="AH2" i="4" s="1"/>
  <c r="AG3" i="4"/>
  <c r="AH3" i="4" s="1"/>
  <c r="AG4" i="4"/>
  <c r="AH4" i="4" s="1"/>
  <c r="AG5" i="4"/>
  <c r="AH5" i="4" s="1"/>
  <c r="AG6" i="4"/>
  <c r="AH6" i="4" s="1"/>
  <c r="AG7" i="4"/>
  <c r="AH7" i="4" s="1"/>
  <c r="AG8" i="4"/>
  <c r="AH8" i="4" s="1"/>
  <c r="AG9" i="4"/>
  <c r="AH9" i="4" s="1"/>
  <c r="AI2" i="4"/>
  <c r="AK2" i="4" s="1"/>
  <c r="AI3" i="4"/>
  <c r="AK3" i="4" s="1"/>
  <c r="AI4" i="4"/>
  <c r="AK4" i="4" s="1"/>
  <c r="AI5" i="4"/>
  <c r="AK5" i="4" s="1"/>
  <c r="AI6" i="4"/>
  <c r="AK6" i="4" s="1"/>
  <c r="AI7" i="4"/>
  <c r="AK7" i="4" s="1"/>
  <c r="AI8" i="4"/>
  <c r="AK8" i="4" s="1"/>
  <c r="AI9" i="4"/>
  <c r="AK9" i="4" s="1"/>
  <c r="Z2" i="4"/>
  <c r="AA2" i="4" s="1"/>
  <c r="Z3" i="4"/>
  <c r="AA3" i="4" s="1"/>
  <c r="Z4" i="4"/>
  <c r="AA4" i="4" s="1"/>
  <c r="Z5" i="4"/>
  <c r="AA5" i="4" s="1"/>
  <c r="Z6" i="4"/>
  <c r="AA6" i="4" s="1"/>
  <c r="Z7" i="4"/>
  <c r="AA7" i="4" s="1"/>
  <c r="Z8" i="4"/>
  <c r="AA8" i="4" s="1"/>
  <c r="Z9" i="4"/>
  <c r="AA9" i="4" s="1"/>
  <c r="U2" i="4"/>
  <c r="U3" i="4"/>
  <c r="U4" i="4"/>
  <c r="U5" i="4"/>
  <c r="U6" i="4"/>
  <c r="U7" i="4"/>
  <c r="U8" i="4"/>
  <c r="U9" i="4"/>
  <c r="W3" i="4"/>
  <c r="AB2" i="4"/>
  <c r="AD2" i="4" s="1"/>
  <c r="AB3" i="4"/>
  <c r="AD3" i="4" s="1"/>
  <c r="AB4" i="4"/>
  <c r="AD4" i="4" s="1"/>
  <c r="AB5" i="4"/>
  <c r="AD5" i="4" s="1"/>
  <c r="AB6" i="4"/>
  <c r="AD6" i="4" s="1"/>
  <c r="AB7" i="4"/>
  <c r="AD7" i="4" s="1"/>
  <c r="AB8" i="4"/>
  <c r="AD8" i="4" s="1"/>
  <c r="AB9" i="4"/>
  <c r="AD9" i="4" s="1"/>
  <c r="S2" i="4"/>
  <c r="T2" i="4" s="1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W4" i="4"/>
  <c r="W5" i="4"/>
  <c r="W6" i="4"/>
  <c r="W7" i="4"/>
  <c r="W8" i="4"/>
  <c r="W9" i="4"/>
  <c r="W2" i="4"/>
  <c r="AV9" i="4" l="1"/>
  <c r="AX9" i="4" s="1"/>
  <c r="AR9" i="4"/>
  <c r="AV8" i="4"/>
  <c r="AX8" i="4" s="1"/>
  <c r="AR8" i="4"/>
  <c r="AV7" i="4"/>
  <c r="AX7" i="4" s="1"/>
  <c r="AR7" i="4"/>
  <c r="AV6" i="4"/>
  <c r="AX6" i="4" s="1"/>
  <c r="AR6" i="4"/>
  <c r="AV5" i="4"/>
  <c r="AX5" i="4" s="1"/>
  <c r="AR5" i="4"/>
  <c r="AV4" i="4"/>
  <c r="AX4" i="4" s="1"/>
  <c r="AR4" i="4"/>
  <c r="AV3" i="4"/>
  <c r="AX3" i="4" s="1"/>
  <c r="AR3" i="4"/>
  <c r="AV2" i="4"/>
  <c r="AX2" i="4" s="1"/>
  <c r="AR2" i="4"/>
  <c r="AT9" i="4"/>
  <c r="AO9" i="4"/>
  <c r="AT8" i="4"/>
  <c r="AO8" i="4"/>
  <c r="AT7" i="4"/>
  <c r="AO7" i="4"/>
  <c r="AT6" i="4"/>
  <c r="AO6" i="4"/>
  <c r="AT5" i="4"/>
  <c r="AO5" i="4"/>
  <c r="AT4" i="4"/>
  <c r="AO4" i="4"/>
  <c r="AT3" i="4"/>
  <c r="AO3" i="4"/>
  <c r="AT2" i="4"/>
  <c r="AO2" i="4"/>
  <c r="AU9" i="4"/>
  <c r="AU8" i="4"/>
  <c r="AU7" i="4"/>
  <c r="AU6" i="4"/>
  <c r="AU5" i="4"/>
  <c r="AU4" i="4"/>
  <c r="AU3" i="4"/>
  <c r="AU2" i="4"/>
</calcChain>
</file>

<file path=xl/sharedStrings.xml><?xml version="1.0" encoding="utf-8"?>
<sst xmlns="http://schemas.openxmlformats.org/spreadsheetml/2006/main" count="746" uniqueCount="402">
  <si>
    <t>TABLES</t>
  </si>
  <si>
    <t>DESCRIPTION</t>
  </si>
  <si>
    <t>PRIMARY KEYS</t>
  </si>
  <si>
    <t>FOREIGN KEYS</t>
  </si>
  <si>
    <t>STUDENTS</t>
  </si>
  <si>
    <t>Table of students with a new student per row and personal info in each column</t>
  </si>
  <si>
    <t>STUDENT_ID</t>
  </si>
  <si>
    <t>UNIVERSITY_ID</t>
  </si>
  <si>
    <t>CAMPUS_ID</t>
  </si>
  <si>
    <t>PAYMENTS</t>
  </si>
  <si>
    <t>Table of records of payments to students with a new payment per row and payment info in each column</t>
  </si>
  <si>
    <t>PAYMENT_ID</t>
  </si>
  <si>
    <t>PROGRAM_ID</t>
  </si>
  <si>
    <t>PROGRAMS</t>
  </si>
  <si>
    <t>Table of programs with a new program in each row and characteristics and funding info in each column</t>
  </si>
  <si>
    <t>ELIGIBILITY_ID</t>
  </si>
  <si>
    <t>ELIGIBILITY</t>
  </si>
  <si>
    <t>Table of binary eligibliity criterea for which students need to satisfy for consideration for program grant</t>
  </si>
  <si>
    <t>UNIVERSITIES</t>
  </si>
  <si>
    <t>Table of universities with a new university in each row and characteristics in columns</t>
  </si>
  <si>
    <t>CAMPUSES</t>
  </si>
  <si>
    <t>Table of university campuses with a new campus in each row and characteristics in columns</t>
  </si>
  <si>
    <t>GRANTS</t>
  </si>
  <si>
    <t>Table of individual grants which links all tables where each row is a new grant for a program to a student and a payment</t>
  </si>
  <si>
    <t>GRANT_ID</t>
  </si>
  <si>
    <t>LOGIN</t>
  </si>
  <si>
    <t>Secure hashed table of login code required to login to webpage</t>
  </si>
  <si>
    <t>STUDENT_ID (PK)</t>
  </si>
  <si>
    <t>UNIVERSITY_ID (FK)</t>
  </si>
  <si>
    <t>CAMPUS_ID (FK)</t>
  </si>
  <si>
    <t>STUDENT_NUMBER</t>
  </si>
  <si>
    <t>TITLE</t>
  </si>
  <si>
    <t>FIRST_NAME</t>
  </si>
  <si>
    <t>PREFERRED_NAME</t>
  </si>
  <si>
    <t>LAST_NAME</t>
  </si>
  <si>
    <t>ADDRESS_LINE_1</t>
  </si>
  <si>
    <t>ADDRESS_LINE_2</t>
  </si>
  <si>
    <t>CITY</t>
  </si>
  <si>
    <t>POSTCODE</t>
  </si>
  <si>
    <t>STATE</t>
  </si>
  <si>
    <t>COUNTRY</t>
  </si>
  <si>
    <t>DATE_OF_BIRTH</t>
  </si>
  <si>
    <t>PHONE_NUMBER</t>
  </si>
  <si>
    <t>STUDENT_EMAIL</t>
  </si>
  <si>
    <t>GENDER</t>
  </si>
  <si>
    <t>BSB</t>
  </si>
  <si>
    <t>ACCOUNT_NUMBER</t>
  </si>
  <si>
    <t>FIELD_OF_STUDY</t>
  </si>
  <si>
    <t>COUNTRY_OF_BIRTH</t>
  </si>
  <si>
    <t>INDIGENOUS_AUSTRALIAN</t>
  </si>
  <si>
    <t>DISABILITY</t>
  </si>
  <si>
    <t>AUS_CITIZEN</t>
  </si>
  <si>
    <t>NOTES</t>
  </si>
  <si>
    <t>S1000</t>
  </si>
  <si>
    <t>UWA</t>
  </si>
  <si>
    <t>C1000</t>
  </si>
  <si>
    <t>Mr</t>
  </si>
  <si>
    <t>Homerson</t>
  </si>
  <si>
    <t>Homer</t>
  </si>
  <si>
    <t>Simpson</t>
  </si>
  <si>
    <t>23 Shake Drive</t>
  </si>
  <si>
    <t>null</t>
  </si>
  <si>
    <t>Yanchep</t>
  </si>
  <si>
    <t>WA</t>
  </si>
  <si>
    <t>Australia</t>
  </si>
  <si>
    <t>2001-07-17</t>
  </si>
  <si>
    <t>0427363018</t>
  </si>
  <si>
    <t>22344570@student.uwa.edu.au</t>
  </si>
  <si>
    <t>Male</t>
  </si>
  <si>
    <t>016343</t>
  </si>
  <si>
    <t>Bachelor of Commerce</t>
  </si>
  <si>
    <t>yes</t>
  </si>
  <si>
    <t>S1001</t>
  </si>
  <si>
    <t>CUR</t>
  </si>
  <si>
    <t>C1026</t>
  </si>
  <si>
    <t>Mrs</t>
  </si>
  <si>
    <t>Georgia</t>
  </si>
  <si>
    <t>Wade</t>
  </si>
  <si>
    <t>39 Loose Road</t>
  </si>
  <si>
    <t>Shenton Park</t>
  </si>
  <si>
    <t>2000-03-12</t>
  </si>
  <si>
    <t>0423829013</t>
  </si>
  <si>
    <t>37281902@student.curtin.edu.au</t>
  </si>
  <si>
    <t>Female</t>
  </si>
  <si>
    <t>049223</t>
  </si>
  <si>
    <t>483940053</t>
  </si>
  <si>
    <t>Bachelor of Science</t>
  </si>
  <si>
    <t>no</t>
  </si>
  <si>
    <t>S1002</t>
  </si>
  <si>
    <t>C1024</t>
  </si>
  <si>
    <t>22237829</t>
  </si>
  <si>
    <t>Jane</t>
  </si>
  <si>
    <t>Doe</t>
  </si>
  <si>
    <t>9 Sky Lane</t>
  </si>
  <si>
    <t>Balcatta</t>
  </si>
  <si>
    <t>6002</t>
  </si>
  <si>
    <t>2002-08-19</t>
  </si>
  <si>
    <t>0492019219</t>
  </si>
  <si>
    <t>22237829@student.curtin.edu.au</t>
  </si>
  <si>
    <t>038293</t>
  </si>
  <si>
    <t>462937229</t>
  </si>
  <si>
    <t>Bachelor of Philosophy</t>
  </si>
  <si>
    <t>England</t>
  </si>
  <si>
    <t>S1003</t>
  </si>
  <si>
    <t>GRIF</t>
  </si>
  <si>
    <t>C1052</t>
  </si>
  <si>
    <t>42890192</t>
  </si>
  <si>
    <t xml:space="preserve">Mr </t>
  </si>
  <si>
    <t>John</t>
  </si>
  <si>
    <t>Smith</t>
  </si>
  <si>
    <t>17 Bone Circuit</t>
  </si>
  <si>
    <t>Canning Vale</t>
  </si>
  <si>
    <t>6032</t>
  </si>
  <si>
    <t>2000-01-12</t>
  </si>
  <si>
    <t>0420737818</t>
  </si>
  <si>
    <t>42890192@student.deakin.edu.au</t>
  </si>
  <si>
    <t>027189</t>
  </si>
  <si>
    <t>382930272</t>
  </si>
  <si>
    <t>Bachelor of Law</t>
  </si>
  <si>
    <t>New Zealand</t>
  </si>
  <si>
    <t>S1004</t>
  </si>
  <si>
    <t>27382012</t>
  </si>
  <si>
    <t>Daisy</t>
  </si>
  <si>
    <t>Aldam</t>
  </si>
  <si>
    <t>23 Clever Lane</t>
  </si>
  <si>
    <t>Woodlands</t>
  </si>
  <si>
    <t>6022</t>
  </si>
  <si>
    <t>1998-03-27</t>
  </si>
  <si>
    <t>0438929012</t>
  </si>
  <si>
    <t>27382012@student.uwa.edu.au</t>
  </si>
  <si>
    <t>038912</t>
  </si>
  <si>
    <t>389200932</t>
  </si>
  <si>
    <t>Bachelor of Arts</t>
  </si>
  <si>
    <t>Peanut allergy</t>
  </si>
  <si>
    <t>S1005</t>
  </si>
  <si>
    <t>UNSW</t>
  </si>
  <si>
    <t>C1002</t>
  </si>
  <si>
    <t>37891023</t>
  </si>
  <si>
    <t>William</t>
  </si>
  <si>
    <t>Bill</t>
  </si>
  <si>
    <t>Neale</t>
  </si>
  <si>
    <t>45 Industry Road</t>
  </si>
  <si>
    <t>Footscray</t>
  </si>
  <si>
    <t>3045</t>
  </si>
  <si>
    <t>VIC</t>
  </si>
  <si>
    <t>2000-09-21</t>
  </si>
  <si>
    <t>0459490203</t>
  </si>
  <si>
    <t>37891023@student.unsw.edu.au</t>
  </si>
  <si>
    <t>048930</t>
  </si>
  <si>
    <t>482929302</t>
  </si>
  <si>
    <t>Bachelor of Biomedical Science</t>
  </si>
  <si>
    <t>S1006</t>
  </si>
  <si>
    <t>USC</t>
  </si>
  <si>
    <t>C1029</t>
  </si>
  <si>
    <t>45930904</t>
  </si>
  <si>
    <t>Robert</t>
  </si>
  <si>
    <t>Rob</t>
  </si>
  <si>
    <t>Bontempelli</t>
  </si>
  <si>
    <t>16 Flag Drive</t>
  </si>
  <si>
    <t>Mooloolaba</t>
  </si>
  <si>
    <t>4236</t>
  </si>
  <si>
    <t>QLD</t>
  </si>
  <si>
    <t>1998-10-03</t>
  </si>
  <si>
    <t>0437820102</t>
  </si>
  <si>
    <t>45930904@student.usc.edu.au</t>
  </si>
  <si>
    <t>084920</t>
  </si>
  <si>
    <t>376483020</t>
  </si>
  <si>
    <t>Master of Mechanical Engineering</t>
  </si>
  <si>
    <t>Post-Graduate Student</t>
  </si>
  <si>
    <t>PROGRAM_ID (PK)</t>
  </si>
  <si>
    <t>PROJECT_STATUS</t>
  </si>
  <si>
    <t>ELIGIBILITY_ID (FK)</t>
  </si>
  <si>
    <t>PROGRAM_NAME</t>
  </si>
  <si>
    <t>PROGRAM_ACRONYM</t>
  </si>
  <si>
    <t>YEAR</t>
  </si>
  <si>
    <t>CLASS_CODE</t>
  </si>
  <si>
    <t>PROJECT_CODE</t>
  </si>
  <si>
    <t>ISEO_CODE</t>
  </si>
  <si>
    <t>UWA_MOBILITY_GRANT_PROJECT_GRANT_NUMBER</t>
  </si>
  <si>
    <t>UWA_ADMIN_FUNDING_PROJECT_GRANT_NUMBER</t>
  </si>
  <si>
    <t>PROGRAM_TYPE</t>
  </si>
  <si>
    <t>FUNDING_ACQUITTAL _DATE</t>
  </si>
  <si>
    <t>PROJECT_COMPLETION_SUBMISSION_DATE</t>
  </si>
  <si>
    <t>REFUND_UTILISATION_COMMONWEALTH_DATE</t>
  </si>
  <si>
    <t>STATUARY_DECLORATION_DATE</t>
  </si>
  <si>
    <t>MOBILITY_GRANT_FUNDING_RECIEVED</t>
  </si>
  <si>
    <t>MOBILITY_GRANT_DOLLAR_SIZE</t>
  </si>
  <si>
    <t>MOBILITY_GRANT_FUNDING_UTILISED</t>
  </si>
  <si>
    <t>MOBILITY_GRANT_FUNDING_REMAINING</t>
  </si>
  <si>
    <t>MOBILITY_GRANTS_RECEIVED</t>
  </si>
  <si>
    <t>MOBILITY_GRANTS_UTILISED</t>
  </si>
  <si>
    <t>MOBILITY_GRANTS_REMAINING</t>
  </si>
  <si>
    <t>INTERNSHIP_GRANT_FUNDING_RECIEVED</t>
  </si>
  <si>
    <t>INTERNSHIP_GRANT_DOLLAR_SIZE</t>
  </si>
  <si>
    <t>INTERNSHIP_GRANT_FUNDING_UTILISED</t>
  </si>
  <si>
    <t>INTERNSHIP_GRANT_FUNDING_REMAINING</t>
  </si>
  <si>
    <t>INTERNSHIP_GRANTS_RECEIVED</t>
  </si>
  <si>
    <t>INTERNSHIP_GRANTS_UTILISED</t>
  </si>
  <si>
    <t>INTERNSHIP_GRANTS_REMAINING</t>
  </si>
  <si>
    <t>LANGUAGE_GRANT_FUNDING_RECIEVED</t>
  </si>
  <si>
    <t>LANGUAGE_GRANT_DOLLAR_SIZE</t>
  </si>
  <si>
    <t>LANGUAGE_GRANT_FUNDING_UTILISED</t>
  </si>
  <si>
    <t>LANGUAGE_GRANT_FUNDING_REMAINING</t>
  </si>
  <si>
    <t>LANGUAGE_GRANTS_RECEIVED</t>
  </si>
  <si>
    <t>LANGUAGE_GRANTS_UTILISED</t>
  </si>
  <si>
    <t>LANGUAGE_GRANTS_REMAINING</t>
  </si>
  <si>
    <t>ADMINISTRATION_GRANT_FUNDING_RECIEVED</t>
  </si>
  <si>
    <t>ADMINISTRATION_GRANT_DOLLAR_SIZE</t>
  </si>
  <si>
    <t>ADMINISTRATION_GRANT_FUNDING_UTILISED</t>
  </si>
  <si>
    <t>ADMINISTRATION_GRANT_FUNDING_REMAINING</t>
  </si>
  <si>
    <t>ADMINISTRATION_GRANTS_RECEIVED</t>
  </si>
  <si>
    <t>ADMINISTRATION_GRANTS_UTILISED</t>
  </si>
  <si>
    <t>ADMINISTRATION_GRANTS_REMAINING</t>
  </si>
  <si>
    <t>TOTAL_GRANT_FUNDING_RECIEVED</t>
  </si>
  <si>
    <t>TOTAL_GRANT_FUNDING_UTILISED</t>
  </si>
  <si>
    <t>TOTAL_GRANT_FUNDING_REMAINING</t>
  </si>
  <si>
    <t>TOTAL_GRANTS_RECEIVED</t>
  </si>
  <si>
    <t>TOTAL_GRANTS_UTILISED</t>
  </si>
  <si>
    <t>TOTAL_GRANTS_REMAINING</t>
  </si>
  <si>
    <t>P1001</t>
  </si>
  <si>
    <t>ONGOING</t>
  </si>
  <si>
    <t>1,3,2</t>
  </si>
  <si>
    <t>Agriculture Semester Program</t>
  </si>
  <si>
    <t>ASP</t>
  </si>
  <si>
    <t>05011830</t>
  </si>
  <si>
    <t>05011831</t>
  </si>
  <si>
    <t>Semester</t>
  </si>
  <si>
    <t>30/04/2022</t>
  </si>
  <si>
    <t>30/06/2022</t>
  </si>
  <si>
    <t>06/07/2022</t>
  </si>
  <si>
    <t>24000</t>
  </si>
  <si>
    <t>2000</t>
  </si>
  <si>
    <t>P1004</t>
  </si>
  <si>
    <t>COMPLETED</t>
  </si>
  <si>
    <t>1,3,5</t>
  </si>
  <si>
    <t>Journalism Professional Practicum</t>
  </si>
  <si>
    <t>JPP</t>
  </si>
  <si>
    <t>700</t>
  </si>
  <si>
    <t>23700</t>
  </si>
  <si>
    <t>Short Term</t>
  </si>
  <si>
    <t>10/07/2022</t>
  </si>
  <si>
    <t>44000</t>
  </si>
  <si>
    <t>P1007</t>
  </si>
  <si>
    <t>1,2,3,5,6</t>
  </si>
  <si>
    <t>Development Studies Immersion</t>
  </si>
  <si>
    <t>DSPP</t>
  </si>
  <si>
    <t>2019</t>
  </si>
  <si>
    <t>453</t>
  </si>
  <si>
    <t>27453</t>
  </si>
  <si>
    <t>05011832</t>
  </si>
  <si>
    <t>05011833</t>
  </si>
  <si>
    <t>30/04/2023</t>
  </si>
  <si>
    <t>30/06/2023</t>
  </si>
  <si>
    <t>04/07/2023</t>
  </si>
  <si>
    <t>100000</t>
  </si>
  <si>
    <t>5000</t>
  </si>
  <si>
    <t>P1008</t>
  </si>
  <si>
    <t>1,2,3,4,5</t>
  </si>
  <si>
    <t>Flexible Language Immersion</t>
  </si>
  <si>
    <t>FLIP</t>
  </si>
  <si>
    <t>485</t>
  </si>
  <si>
    <t>27485</t>
  </si>
  <si>
    <t>120000</t>
  </si>
  <si>
    <t>6000</t>
  </si>
  <si>
    <t>P1015</t>
  </si>
  <si>
    <t>1,2,3,6</t>
  </si>
  <si>
    <t>Law Professional Practicum</t>
  </si>
  <si>
    <t>LPP</t>
  </si>
  <si>
    <t>2020</t>
  </si>
  <si>
    <t>31500</t>
  </si>
  <si>
    <t>05011834</t>
  </si>
  <si>
    <t>05011835</t>
  </si>
  <si>
    <t>31/12/2023</t>
  </si>
  <si>
    <t>28/02/2024</t>
  </si>
  <si>
    <t>02/03/2024</t>
  </si>
  <si>
    <t>18000</t>
  </si>
  <si>
    <t>1500</t>
  </si>
  <si>
    <t>P1017</t>
  </si>
  <si>
    <t>1,2,3,4,6</t>
  </si>
  <si>
    <t>Indonesian Language Short Course</t>
  </si>
  <si>
    <t>ILSC</t>
  </si>
  <si>
    <t>2021</t>
  </si>
  <si>
    <t>33558?</t>
  </si>
  <si>
    <t>05011836</t>
  </si>
  <si>
    <t>05011837</t>
  </si>
  <si>
    <t>30/04/2024</t>
  </si>
  <si>
    <t>30/06/2024</t>
  </si>
  <si>
    <t>07/07/2024</t>
  </si>
  <si>
    <t>75000</t>
  </si>
  <si>
    <t>2500</t>
  </si>
  <si>
    <t>P1021</t>
  </si>
  <si>
    <t>2022</t>
  </si>
  <si>
    <t>05011838</t>
  </si>
  <si>
    <t>05011839</t>
  </si>
  <si>
    <t>03/07/2024</t>
  </si>
  <si>
    <t>14000</t>
  </si>
  <si>
    <t>1000</t>
  </si>
  <si>
    <t>P1026</t>
  </si>
  <si>
    <t>30/04/2025</t>
  </si>
  <si>
    <t>30/06/2025</t>
  </si>
  <si>
    <t>04/07/2025</t>
  </si>
  <si>
    <t>12000</t>
  </si>
  <si>
    <t>PROJECT STATUS NEEDED??? COMPLETED / ONGOING</t>
  </si>
  <si>
    <t>project schedule</t>
  </si>
  <si>
    <t>url to dropbox</t>
  </si>
  <si>
    <t>2017-2018</t>
  </si>
  <si>
    <t>deed of variation 1,2 and 3</t>
  </si>
  <si>
    <t>year of funding yr1,2,3</t>
  </si>
  <si>
    <t>stat dec</t>
  </si>
  <si>
    <t>completion report</t>
  </si>
  <si>
    <t>only yr 3 2018 and yr 3 2017 is ongoing</t>
  </si>
  <si>
    <t>ELIGIBILITY_ID (PK)</t>
  </si>
  <si>
    <t>Australian citizen</t>
  </si>
  <si>
    <t>Obtaining credit upon completion</t>
  </si>
  <si>
    <t>Undergraduate Student</t>
  </si>
  <si>
    <t>Not previously Indonesian Citizen and/or Permanent Resident</t>
  </si>
  <si>
    <t>Not received a short-term grant</t>
  </si>
  <si>
    <t>Not received a semester grant</t>
  </si>
  <si>
    <t>Born in Australia</t>
  </si>
  <si>
    <t>......</t>
  </si>
  <si>
    <t>STUDENT_ID (FK)</t>
  </si>
  <si>
    <t>PROGRAM_ID (FK)</t>
  </si>
  <si>
    <t>UWA_BUSINESS_UNIT</t>
  </si>
  <si>
    <t>PAYMENT_DATE</t>
  </si>
  <si>
    <t>PAYMENT_AMOUNT</t>
  </si>
  <si>
    <t>UWA_ACCOUNT_NUMBER</t>
  </si>
  <si>
    <t>FUNDING_ROUND</t>
  </si>
  <si>
    <t>A1000</t>
  </si>
  <si>
    <t>2019-01-22</t>
  </si>
  <si>
    <t>672</t>
  </si>
  <si>
    <t>WADE 2019 FLIP NCP GRANT</t>
  </si>
  <si>
    <t>A1001</t>
  </si>
  <si>
    <t>2018</t>
  </si>
  <si>
    <t>DOE 2018 DSPP NCP GRANT</t>
  </si>
  <si>
    <t>A1002</t>
  </si>
  <si>
    <t>2018-01-10</t>
  </si>
  <si>
    <t>SIMPSON 2018 ASP NCP GRANT</t>
  </si>
  <si>
    <t>A1003</t>
  </si>
  <si>
    <t>2020-08-17</t>
  </si>
  <si>
    <t>SMITH 2020 ILSC NCP GRANT</t>
  </si>
  <si>
    <t>A1004</t>
  </si>
  <si>
    <t>2018-01-15</t>
  </si>
  <si>
    <t>NEALE 2018 JPP NCP GRANT</t>
  </si>
  <si>
    <t>A1005</t>
  </si>
  <si>
    <t>2021-10-18</t>
  </si>
  <si>
    <t>DOE 2021 ILSC NCP GRANT</t>
  </si>
  <si>
    <t>A1006</t>
  </si>
  <si>
    <t>2019-08-15</t>
  </si>
  <si>
    <t>ALDAM 2019 LPP NCP GRANT</t>
  </si>
  <si>
    <t>A1007</t>
  </si>
  <si>
    <t>2022-06-22</t>
  </si>
  <si>
    <t>NEALE 2020 FLIP NCP GRANT</t>
  </si>
  <si>
    <t>UNIVERSITY_ID (PK)</t>
  </si>
  <si>
    <t>UNIVERSITY_NAME</t>
  </si>
  <si>
    <t>ABN</t>
  </si>
  <si>
    <t>MEMBER_STATUS_2014</t>
  </si>
  <si>
    <t>MEMBER_STATUS_2015</t>
  </si>
  <si>
    <t>MEMBER_STATUS_2016</t>
  </si>
  <si>
    <t>MEMBER_STATUS_2017</t>
  </si>
  <si>
    <t>MEMBER_STATUS_2018</t>
  </si>
  <si>
    <t>MEMBER_STATUS_2019</t>
  </si>
  <si>
    <t>MEMBER_STATUS_2020</t>
  </si>
  <si>
    <t>MEMBER_STATUS_2021</t>
  </si>
  <si>
    <t>MEMBER_STATUS_2022</t>
  </si>
  <si>
    <t>MEMBER_STATUS_2023</t>
  </si>
  <si>
    <t>MEMBER_STATUS_2024</t>
  </si>
  <si>
    <t>MEMBER_STATUS_2025</t>
  </si>
  <si>
    <t>MEMBER_STATUS_2026</t>
  </si>
  <si>
    <t>MEMBER_STATUS_2027</t>
  </si>
  <si>
    <t>MEMBER_STATUS_2028</t>
  </si>
  <si>
    <t>MEMBER_STATUS_2029</t>
  </si>
  <si>
    <t>MEMBER_STATUS_2030</t>
  </si>
  <si>
    <t>The University of Western Australia</t>
  </si>
  <si>
    <t>37882817280</t>
  </si>
  <si>
    <t>University of New South Wales</t>
  </si>
  <si>
    <t>57195873179</t>
  </si>
  <si>
    <t>MACU</t>
  </si>
  <si>
    <t>Macquarie University</t>
  </si>
  <si>
    <t>90952801237</t>
  </si>
  <si>
    <t>Curtin University</t>
  </si>
  <si>
    <t>University of the Sunshine Coast</t>
  </si>
  <si>
    <t>Griffith University</t>
  </si>
  <si>
    <t>CAMPUS_ID (PK)</t>
  </si>
  <si>
    <t>CAMPUS_NAME</t>
  </si>
  <si>
    <t>CAMPUS_STATE</t>
  </si>
  <si>
    <t>The University of New South Wales</t>
  </si>
  <si>
    <t>NSW</t>
  </si>
  <si>
    <t>Kalgoorlie Campus</t>
  </si>
  <si>
    <t>South Bank</t>
  </si>
  <si>
    <t>South Bank Campus - Griffith University (GU)</t>
  </si>
  <si>
    <t>GRANT_ID (PK)</t>
  </si>
  <si>
    <t>PAYMENT_ID (FK)</t>
  </si>
  <si>
    <t>AWARDED</t>
  </si>
  <si>
    <t>FORMS_RECEIVED</t>
  </si>
  <si>
    <t>G1000</t>
  </si>
  <si>
    <t>G1001</t>
  </si>
  <si>
    <t>G1002</t>
  </si>
  <si>
    <t>G1003</t>
  </si>
  <si>
    <t>G1004</t>
  </si>
  <si>
    <t>G1005</t>
  </si>
  <si>
    <t>G1006</t>
  </si>
  <si>
    <t>G1007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</si>
</sst>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3" fillId="3" borderId="0" xfId="0" applyFont="1" applyFill="1"/>
    <xf numFmtId="49" fontId="3" fillId="3" borderId="0" xfId="0" applyNumberFormat="1" applyFon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0" xfId="0" applyAlignment="1">
      <alignment horizontal="left"/>
    </xf>
    <xf numFmtId="49" fontId="0" fillId="2" borderId="0" xfId="0" applyNumberFormat="1" applyFill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22237829@student.curtin.edu.au" TargetMode="External"/><Relationship Id="rId7" Type="http://schemas.openxmlformats.org/officeDocument/2006/relationships/hyperlink" Target="mailto:45930904@student.usc.edu.au" TargetMode="External"/><Relationship Id="rId2" Type="http://schemas.openxmlformats.org/officeDocument/2006/relationships/hyperlink" Target="mailto:37281902@student.curtin.edu.au" TargetMode="External"/><Relationship Id="rId1" Type="http://schemas.openxmlformats.org/officeDocument/2006/relationships/hyperlink" Target="mailto:22344570@student.uwa.edu.au" TargetMode="External"/><Relationship Id="rId6" Type="http://schemas.openxmlformats.org/officeDocument/2006/relationships/hyperlink" Target="mailto:37891023@student.unsw.edu.au" TargetMode="External"/><Relationship Id="rId5" Type="http://schemas.openxmlformats.org/officeDocument/2006/relationships/hyperlink" Target="mailto:27382012@student.uwa.edu.au" TargetMode="External"/><Relationship Id="rId4" Type="http://schemas.openxmlformats.org/officeDocument/2006/relationships/hyperlink" Target="mailto:42890192@student.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C773-8765-4348-AC04-DFB4070468E5}">
  <dimension ref="A1:H9"/>
  <sheetViews>
    <sheetView workbookViewId="0">
      <selection activeCell="B11" sqref="B11"/>
    </sheetView>
  </sheetViews>
  <sheetFormatPr defaultRowHeight="15"/>
  <cols>
    <col min="1" max="1" width="12.5703125" customWidth="1"/>
    <col min="2" max="2" width="103.42578125" customWidth="1"/>
    <col min="3" max="4" width="15" customWidth="1"/>
    <col min="5" max="5" width="15.28515625" customWidth="1"/>
    <col min="6" max="6" width="13.7109375" customWidth="1"/>
    <col min="7" max="7" width="14" customWidth="1"/>
    <col min="8" max="8" width="12.42578125" customWidth="1"/>
    <col min="9" max="9" width="13" customWidth="1"/>
  </cols>
  <sheetData>
    <row r="1" spans="1:8">
      <c r="A1" s="13" t="s">
        <v>0</v>
      </c>
      <c r="B1" s="8" t="s">
        <v>1</v>
      </c>
      <c r="C1" s="8" t="s">
        <v>2</v>
      </c>
      <c r="D1" s="8" t="s">
        <v>3</v>
      </c>
      <c r="E1" s="8"/>
      <c r="F1" s="8"/>
      <c r="G1" s="8"/>
      <c r="H1" s="8"/>
    </row>
    <row r="2" spans="1:8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8">
      <c r="A3" t="s">
        <v>9</v>
      </c>
      <c r="B3" t="s">
        <v>10</v>
      </c>
      <c r="C3" t="s">
        <v>11</v>
      </c>
      <c r="D3" t="s">
        <v>6</v>
      </c>
      <c r="E3" t="s">
        <v>12</v>
      </c>
    </row>
    <row r="4" spans="1:8">
      <c r="A4" t="s">
        <v>13</v>
      </c>
      <c r="B4" t="s">
        <v>14</v>
      </c>
      <c r="C4" t="s">
        <v>12</v>
      </c>
      <c r="D4" t="s">
        <v>15</v>
      </c>
    </row>
    <row r="5" spans="1:8">
      <c r="A5" t="s">
        <v>16</v>
      </c>
      <c r="B5" t="s">
        <v>17</v>
      </c>
      <c r="C5" t="s">
        <v>15</v>
      </c>
    </row>
    <row r="6" spans="1:8">
      <c r="A6" t="s">
        <v>18</v>
      </c>
      <c r="B6" t="s">
        <v>19</v>
      </c>
      <c r="C6" t="s">
        <v>7</v>
      </c>
    </row>
    <row r="7" spans="1:8">
      <c r="A7" t="s">
        <v>20</v>
      </c>
      <c r="B7" s="6" t="s">
        <v>21</v>
      </c>
      <c r="C7" t="s">
        <v>8</v>
      </c>
      <c r="D7" t="s">
        <v>7</v>
      </c>
    </row>
    <row r="8" spans="1:8">
      <c r="A8" t="s">
        <v>22</v>
      </c>
      <c r="B8" t="s">
        <v>23</v>
      </c>
      <c r="C8" t="s">
        <v>24</v>
      </c>
      <c r="D8" t="s">
        <v>6</v>
      </c>
      <c r="E8" t="s">
        <v>12</v>
      </c>
      <c r="F8" t="s">
        <v>7</v>
      </c>
      <c r="G8" t="s">
        <v>8</v>
      </c>
      <c r="H8" t="s">
        <v>11</v>
      </c>
    </row>
    <row r="9" spans="1:8">
      <c r="A9" t="s">
        <v>25</v>
      </c>
      <c r="B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opLeftCell="O1" workbookViewId="0">
      <selection activeCell="U12" sqref="U12"/>
    </sheetView>
  </sheetViews>
  <sheetFormatPr defaultRowHeight="15"/>
  <cols>
    <col min="1" max="1" width="16.140625" customWidth="1"/>
    <col min="2" max="2" width="17.85546875" customWidth="1"/>
    <col min="3" max="3" width="16.140625" customWidth="1"/>
    <col min="4" max="4" width="18.42578125" customWidth="1"/>
    <col min="6" max="6" width="12.28515625" customWidth="1"/>
    <col min="7" max="7" width="17.7109375" customWidth="1"/>
    <col min="8" max="8" width="12.5703125" customWidth="1"/>
    <col min="9" max="9" width="16.5703125" customWidth="1"/>
    <col min="10" max="10" width="16.7109375" customWidth="1"/>
    <col min="11" max="11" width="13.140625" customWidth="1"/>
    <col min="12" max="12" width="12.28515625" customWidth="1"/>
    <col min="14" max="14" width="10.140625" customWidth="1"/>
    <col min="15" max="15" width="15" customWidth="1"/>
    <col min="16" max="16" width="16.7109375" customWidth="1"/>
    <col min="17" max="17" width="30.42578125" customWidth="1"/>
    <col min="20" max="20" width="19.140625" customWidth="1"/>
    <col min="21" max="21" width="30.42578125" customWidth="1"/>
    <col min="22" max="22" width="19.7109375" customWidth="1"/>
    <col min="23" max="23" width="24.5703125" customWidth="1"/>
    <col min="24" max="24" width="10.42578125" customWidth="1"/>
    <col min="25" max="25" width="20.28515625" customWidth="1"/>
    <col min="26" max="26" width="20.42578125" customWidth="1"/>
    <col min="27" max="27" width="20.140625" customWidth="1"/>
  </cols>
  <sheetData>
    <row r="1" spans="1:26" s="1" customFormat="1">
      <c r="A1" s="9" t="s">
        <v>27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  <c r="T1" s="10" t="s">
        <v>46</v>
      </c>
      <c r="U1" s="10" t="s">
        <v>47</v>
      </c>
      <c r="V1" s="9" t="s">
        <v>48</v>
      </c>
      <c r="W1" s="9" t="s">
        <v>49</v>
      </c>
      <c r="X1" s="9" t="s">
        <v>50</v>
      </c>
      <c r="Y1" s="9" t="s">
        <v>51</v>
      </c>
      <c r="Z1" s="9" t="s">
        <v>52</v>
      </c>
    </row>
    <row r="2" spans="1:26">
      <c r="A2" s="2" t="s">
        <v>53</v>
      </c>
      <c r="B2" s="2" t="s">
        <v>54</v>
      </c>
      <c r="C2" s="2" t="s">
        <v>55</v>
      </c>
      <c r="D2" s="2">
        <v>22344570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>
        <v>6030</v>
      </c>
      <c r="M2" s="2" t="s">
        <v>63</v>
      </c>
      <c r="N2" s="2" t="s">
        <v>64</v>
      </c>
      <c r="O2" s="2" t="s">
        <v>65</v>
      </c>
      <c r="P2" s="2" t="s">
        <v>66</v>
      </c>
      <c r="Q2" s="3" t="s">
        <v>67</v>
      </c>
      <c r="R2" s="2" t="s">
        <v>68</v>
      </c>
      <c r="S2" s="2" t="s">
        <v>69</v>
      </c>
      <c r="T2" s="2">
        <v>488368226</v>
      </c>
      <c r="U2" s="2" t="s">
        <v>70</v>
      </c>
      <c r="V2" s="2" t="s">
        <v>64</v>
      </c>
      <c r="W2" s="2" t="s">
        <v>61</v>
      </c>
      <c r="X2" s="2" t="s">
        <v>61</v>
      </c>
      <c r="Y2" s="2" t="s">
        <v>71</v>
      </c>
      <c r="Z2" s="2" t="s">
        <v>61</v>
      </c>
    </row>
    <row r="3" spans="1:26">
      <c r="A3" s="2" t="s">
        <v>72</v>
      </c>
      <c r="B3" s="2" t="s">
        <v>73</v>
      </c>
      <c r="C3" s="2" t="s">
        <v>74</v>
      </c>
      <c r="D3" s="2">
        <v>37281902</v>
      </c>
      <c r="E3" s="2" t="s">
        <v>75</v>
      </c>
      <c r="F3" s="2" t="s">
        <v>76</v>
      </c>
      <c r="G3" s="2" t="s">
        <v>61</v>
      </c>
      <c r="H3" s="2" t="s">
        <v>77</v>
      </c>
      <c r="I3" s="2" t="s">
        <v>78</v>
      </c>
      <c r="J3" s="2" t="s">
        <v>61</v>
      </c>
      <c r="K3" s="2" t="s">
        <v>79</v>
      </c>
      <c r="L3" s="2">
        <v>6016</v>
      </c>
      <c r="M3" s="2" t="s">
        <v>63</v>
      </c>
      <c r="N3" s="2" t="s">
        <v>64</v>
      </c>
      <c r="O3" s="2" t="s">
        <v>80</v>
      </c>
      <c r="P3" s="2" t="s">
        <v>81</v>
      </c>
      <c r="Q3" s="3" t="s">
        <v>82</v>
      </c>
      <c r="R3" s="2" t="s">
        <v>83</v>
      </c>
      <c r="S3" s="2" t="s">
        <v>84</v>
      </c>
      <c r="T3" s="2" t="s">
        <v>85</v>
      </c>
      <c r="U3" s="6" t="s">
        <v>86</v>
      </c>
      <c r="V3" s="2" t="s">
        <v>64</v>
      </c>
      <c r="W3" s="2" t="s">
        <v>61</v>
      </c>
      <c r="X3" s="2" t="s">
        <v>87</v>
      </c>
      <c r="Y3" s="2" t="s">
        <v>71</v>
      </c>
      <c r="Z3" s="2" t="s">
        <v>61</v>
      </c>
    </row>
    <row r="4" spans="1:26">
      <c r="A4" s="2" t="s">
        <v>88</v>
      </c>
      <c r="B4" s="2" t="s">
        <v>73</v>
      </c>
      <c r="C4" s="2" t="s">
        <v>89</v>
      </c>
      <c r="D4" s="2" t="s">
        <v>90</v>
      </c>
      <c r="E4" s="2" t="s">
        <v>75</v>
      </c>
      <c r="F4" s="2" t="s">
        <v>91</v>
      </c>
      <c r="G4" s="2" t="s">
        <v>61</v>
      </c>
      <c r="H4" s="2" t="s">
        <v>92</v>
      </c>
      <c r="I4" s="2" t="s">
        <v>93</v>
      </c>
      <c r="J4" s="2" t="s">
        <v>61</v>
      </c>
      <c r="K4" s="2" t="s">
        <v>94</v>
      </c>
      <c r="L4" s="2" t="s">
        <v>95</v>
      </c>
      <c r="M4" s="2" t="s">
        <v>63</v>
      </c>
      <c r="N4" s="2" t="s">
        <v>64</v>
      </c>
      <c r="O4" s="2" t="s">
        <v>96</v>
      </c>
      <c r="P4" s="2" t="s">
        <v>97</v>
      </c>
      <c r="Q4" s="3" t="s">
        <v>98</v>
      </c>
      <c r="R4" s="2" t="s">
        <v>83</v>
      </c>
      <c r="S4" s="2" t="s">
        <v>99</v>
      </c>
      <c r="T4" s="2" t="s">
        <v>100</v>
      </c>
      <c r="U4" s="6" t="s">
        <v>101</v>
      </c>
      <c r="V4" s="2" t="s">
        <v>102</v>
      </c>
      <c r="W4" s="2" t="s">
        <v>71</v>
      </c>
      <c r="X4" s="2" t="s">
        <v>71</v>
      </c>
      <c r="Y4" s="2" t="s">
        <v>87</v>
      </c>
      <c r="Z4" s="2" t="s">
        <v>61</v>
      </c>
    </row>
    <row r="5" spans="1:26">
      <c r="A5" s="2" t="s">
        <v>103</v>
      </c>
      <c r="B5" t="s">
        <v>104</v>
      </c>
      <c r="C5" s="2" t="s">
        <v>105</v>
      </c>
      <c r="D5" s="2" t="s">
        <v>106</v>
      </c>
      <c r="E5" s="2" t="s">
        <v>107</v>
      </c>
      <c r="F5" s="2" t="s">
        <v>108</v>
      </c>
      <c r="G5" s="2" t="s">
        <v>61</v>
      </c>
      <c r="H5" s="2" t="s">
        <v>109</v>
      </c>
      <c r="I5" s="2" t="s">
        <v>110</v>
      </c>
      <c r="J5" s="2" t="s">
        <v>61</v>
      </c>
      <c r="K5" s="2" t="s">
        <v>111</v>
      </c>
      <c r="L5" s="2" t="s">
        <v>112</v>
      </c>
      <c r="M5" s="2" t="s">
        <v>63</v>
      </c>
      <c r="N5" s="2" t="s">
        <v>64</v>
      </c>
      <c r="O5" s="2" t="s">
        <v>113</v>
      </c>
      <c r="P5" s="2" t="s">
        <v>114</v>
      </c>
      <c r="Q5" s="3" t="s">
        <v>115</v>
      </c>
      <c r="R5" s="2" t="s">
        <v>68</v>
      </c>
      <c r="S5" s="2" t="s">
        <v>116</v>
      </c>
      <c r="T5" s="2" t="s">
        <v>117</v>
      </c>
      <c r="U5" s="2" t="s">
        <v>118</v>
      </c>
      <c r="V5" s="2" t="s">
        <v>119</v>
      </c>
      <c r="W5" s="2" t="s">
        <v>87</v>
      </c>
      <c r="X5" s="2" t="s">
        <v>87</v>
      </c>
      <c r="Y5" s="2" t="s">
        <v>71</v>
      </c>
      <c r="Z5" s="2" t="s">
        <v>61</v>
      </c>
    </row>
    <row r="6" spans="1:26">
      <c r="A6" s="2" t="s">
        <v>120</v>
      </c>
      <c r="B6" s="2" t="s">
        <v>54</v>
      </c>
      <c r="C6" s="2" t="s">
        <v>55</v>
      </c>
      <c r="D6" s="2" t="s">
        <v>121</v>
      </c>
      <c r="E6" s="2" t="s">
        <v>75</v>
      </c>
      <c r="F6" s="2" t="s">
        <v>122</v>
      </c>
      <c r="G6" s="2" t="s">
        <v>61</v>
      </c>
      <c r="H6" s="2" t="s">
        <v>123</v>
      </c>
      <c r="I6" s="2" t="s">
        <v>124</v>
      </c>
      <c r="J6" s="2" t="s">
        <v>61</v>
      </c>
      <c r="K6" s="2" t="s">
        <v>125</v>
      </c>
      <c r="L6" s="2" t="s">
        <v>126</v>
      </c>
      <c r="M6" s="2" t="s">
        <v>63</v>
      </c>
      <c r="N6" s="2" t="s">
        <v>64</v>
      </c>
      <c r="O6" s="2" t="s">
        <v>127</v>
      </c>
      <c r="P6" s="2" t="s">
        <v>128</v>
      </c>
      <c r="Q6" s="3" t="s">
        <v>129</v>
      </c>
      <c r="R6" s="2" t="s">
        <v>83</v>
      </c>
      <c r="S6" s="2" t="s">
        <v>130</v>
      </c>
      <c r="T6" s="2" t="s">
        <v>131</v>
      </c>
      <c r="U6" s="6" t="s">
        <v>132</v>
      </c>
      <c r="V6" s="2" t="s">
        <v>64</v>
      </c>
      <c r="W6" s="2" t="s">
        <v>87</v>
      </c>
      <c r="X6" s="2" t="s">
        <v>61</v>
      </c>
      <c r="Y6" s="2" t="s">
        <v>71</v>
      </c>
      <c r="Z6" s="2" t="s">
        <v>133</v>
      </c>
    </row>
    <row r="7" spans="1:26">
      <c r="A7" s="2" t="s">
        <v>134</v>
      </c>
      <c r="B7" s="2" t="s">
        <v>135</v>
      </c>
      <c r="C7" s="2" t="s">
        <v>136</v>
      </c>
      <c r="D7" s="2" t="s">
        <v>137</v>
      </c>
      <c r="E7" s="2" t="s">
        <v>56</v>
      </c>
      <c r="F7" s="2" t="s">
        <v>138</v>
      </c>
      <c r="G7" s="2" t="s">
        <v>139</v>
      </c>
      <c r="H7" s="2" t="s">
        <v>140</v>
      </c>
      <c r="I7" s="2" t="s">
        <v>141</v>
      </c>
      <c r="J7" s="2" t="s">
        <v>61</v>
      </c>
      <c r="K7" s="2" t="s">
        <v>142</v>
      </c>
      <c r="L7" s="2" t="s">
        <v>143</v>
      </c>
      <c r="M7" s="2" t="s">
        <v>144</v>
      </c>
      <c r="N7" s="2" t="s">
        <v>64</v>
      </c>
      <c r="O7" s="2" t="s">
        <v>145</v>
      </c>
      <c r="P7" s="2" t="s">
        <v>146</v>
      </c>
      <c r="Q7" s="3" t="s">
        <v>147</v>
      </c>
      <c r="R7" s="2" t="s">
        <v>68</v>
      </c>
      <c r="S7" s="2" t="s">
        <v>148</v>
      </c>
      <c r="T7" s="2" t="s">
        <v>149</v>
      </c>
      <c r="U7" s="2" t="s">
        <v>150</v>
      </c>
      <c r="V7" s="2" t="s">
        <v>64</v>
      </c>
      <c r="W7" s="2" t="s">
        <v>61</v>
      </c>
      <c r="X7" s="2" t="s">
        <v>87</v>
      </c>
      <c r="Y7" s="2" t="s">
        <v>71</v>
      </c>
      <c r="Z7" s="2" t="s">
        <v>61</v>
      </c>
    </row>
    <row r="8" spans="1:26">
      <c r="A8" s="2" t="s">
        <v>151</v>
      </c>
      <c r="B8" s="2" t="s">
        <v>152</v>
      </c>
      <c r="C8" s="2" t="s">
        <v>153</v>
      </c>
      <c r="D8" s="2" t="s">
        <v>154</v>
      </c>
      <c r="E8" s="2" t="s">
        <v>56</v>
      </c>
      <c r="F8" s="2" t="s">
        <v>155</v>
      </c>
      <c r="G8" s="2" t="s">
        <v>156</v>
      </c>
      <c r="H8" s="2" t="s">
        <v>157</v>
      </c>
      <c r="I8" s="2" t="s">
        <v>158</v>
      </c>
      <c r="J8" s="2" t="s">
        <v>61</v>
      </c>
      <c r="K8" s="2" t="s">
        <v>159</v>
      </c>
      <c r="L8" s="2" t="s">
        <v>160</v>
      </c>
      <c r="M8" s="2" t="s">
        <v>161</v>
      </c>
      <c r="N8" s="2" t="s">
        <v>64</v>
      </c>
      <c r="O8" s="2" t="s">
        <v>162</v>
      </c>
      <c r="P8" s="2" t="s">
        <v>163</v>
      </c>
      <c r="Q8" s="3" t="s">
        <v>164</v>
      </c>
      <c r="R8" s="2" t="s">
        <v>68</v>
      </c>
      <c r="S8" s="2" t="s">
        <v>165</v>
      </c>
      <c r="T8" s="2" t="s">
        <v>166</v>
      </c>
      <c r="U8" s="2" t="s">
        <v>167</v>
      </c>
      <c r="V8" s="2" t="s">
        <v>64</v>
      </c>
      <c r="W8" s="2" t="s">
        <v>71</v>
      </c>
      <c r="X8" s="2" t="s">
        <v>87</v>
      </c>
      <c r="Y8" s="2" t="s">
        <v>71</v>
      </c>
      <c r="Z8" s="2" t="s">
        <v>168</v>
      </c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6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6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6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2:2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2:2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2:2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2:2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2:2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2:2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2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hyperlinks>
    <hyperlink ref="Q2" r:id="rId1" xr:uid="{D5AF3B41-09E7-4FC3-9700-C39370E13115}"/>
    <hyperlink ref="Q3" r:id="rId2" xr:uid="{AE5FB0A3-FD8D-4CBB-BE2C-16AB68D0A78C}"/>
    <hyperlink ref="Q4" r:id="rId3" xr:uid="{9D8A3819-8683-434A-BA76-1903C28AE11B}"/>
    <hyperlink ref="Q5" r:id="rId4" xr:uid="{9739C5FA-BC86-4739-B1A2-6F434D3D8857}"/>
    <hyperlink ref="Q6" r:id="rId5" xr:uid="{B864A557-1C46-4EA1-B0A7-4E6ECACA4344}"/>
    <hyperlink ref="Q7" r:id="rId6" xr:uid="{586B81D5-F720-4BB3-9989-B295303717A1}"/>
    <hyperlink ref="Q8" r:id="rId7" xr:uid="{4362DDB5-E2D2-467A-8DB8-B5AC25CC6C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E551-E67A-4B41-B2C7-F054D5BADE20}">
  <dimension ref="A1:CU26"/>
  <sheetViews>
    <sheetView tabSelected="1" workbookViewId="0">
      <selection activeCell="A12" sqref="A12"/>
    </sheetView>
  </sheetViews>
  <sheetFormatPr defaultRowHeight="15"/>
  <cols>
    <col min="1" max="2" width="16.5703125" customWidth="1"/>
    <col min="3" max="3" width="18.140625" customWidth="1"/>
    <col min="4" max="4" width="44.5703125" customWidth="1"/>
    <col min="5" max="5" width="20.85546875" customWidth="1"/>
    <col min="6" max="6" width="8.5703125" customWidth="1"/>
    <col min="7" max="7" width="12.5703125" customWidth="1"/>
    <col min="8" max="8" width="15.140625" customWidth="1"/>
    <col min="9" max="9" width="11" customWidth="1"/>
    <col min="10" max="10" width="46.7109375" customWidth="1"/>
    <col min="11" max="11" width="46.140625" customWidth="1"/>
    <col min="12" max="12" width="16.140625" customWidth="1"/>
    <col min="13" max="13" width="25.7109375" customWidth="1"/>
    <col min="14" max="14" width="38.7109375" customWidth="1"/>
    <col min="15" max="15" width="42.7109375" customWidth="1"/>
    <col min="16" max="16" width="29.42578125" customWidth="1"/>
    <col min="17" max="17" width="34.7109375" customWidth="1"/>
    <col min="18" max="18" width="31.140625" customWidth="1"/>
    <col min="19" max="19" width="34.42578125" customWidth="1"/>
    <col min="20" max="20" width="37.5703125" customWidth="1"/>
    <col min="21" max="21" width="28.5703125" customWidth="1"/>
    <col min="22" max="22" width="26.5703125" customWidth="1"/>
    <col min="23" max="23" width="28.5703125" customWidth="1"/>
    <col min="24" max="24" width="37.42578125" customWidth="1"/>
    <col min="25" max="25" width="32.5703125" customWidth="1"/>
    <col min="26" max="26" width="36.85546875" customWidth="1"/>
    <col min="27" max="27" width="39" customWidth="1"/>
    <col min="28" max="29" width="28.85546875" customWidth="1"/>
    <col min="30" max="30" width="31.140625" customWidth="1"/>
    <col min="31" max="31" width="37.42578125" customWidth="1"/>
    <col min="32" max="32" width="32.140625" customWidth="1"/>
    <col min="33" max="33" width="36.85546875" customWidth="1"/>
    <col min="34" max="34" width="39" customWidth="1"/>
    <col min="35" max="35" width="29.28515625" customWidth="1"/>
    <col min="36" max="36" width="28.85546875" customWidth="1"/>
    <col min="37" max="37" width="31.140625" customWidth="1"/>
    <col min="38" max="38" width="42.140625" customWidth="1"/>
    <col min="39" max="39" width="36.85546875" customWidth="1"/>
    <col min="40" max="40" width="41" customWidth="1"/>
    <col min="41" max="41" width="44.28515625" customWidth="1"/>
    <col min="42" max="42" width="34.7109375" customWidth="1"/>
    <col min="43" max="43" width="33.5703125" customWidth="1"/>
    <col min="44" max="44" width="36" customWidth="1"/>
    <col min="45" max="45" width="32.5703125" customWidth="1"/>
    <col min="46" max="46" width="31.140625" customWidth="1"/>
    <col min="47" max="47" width="34.28515625" customWidth="1"/>
    <col min="48" max="48" width="25.140625" customWidth="1"/>
    <col min="49" max="49" width="23.28515625" customWidth="1"/>
    <col min="50" max="50" width="26.42578125" customWidth="1"/>
  </cols>
  <sheetData>
    <row r="1" spans="1:99">
      <c r="A1" s="8" t="s">
        <v>169</v>
      </c>
      <c r="B1" s="8" t="s">
        <v>170</v>
      </c>
      <c r="C1" s="8" t="s">
        <v>171</v>
      </c>
      <c r="D1" s="8" t="s">
        <v>172</v>
      </c>
      <c r="E1" s="8" t="s">
        <v>173</v>
      </c>
      <c r="F1" s="8" t="s">
        <v>174</v>
      </c>
      <c r="G1" s="8" t="s">
        <v>175</v>
      </c>
      <c r="H1" s="8" t="s">
        <v>176</v>
      </c>
      <c r="I1" s="8" t="s">
        <v>177</v>
      </c>
      <c r="J1" s="8" t="s">
        <v>178</v>
      </c>
      <c r="K1" s="8" t="s">
        <v>179</v>
      </c>
      <c r="L1" s="8" t="s">
        <v>180</v>
      </c>
      <c r="M1" s="8" t="s">
        <v>181</v>
      </c>
      <c r="N1" s="8" t="s">
        <v>182</v>
      </c>
      <c r="O1" s="8" t="s">
        <v>183</v>
      </c>
      <c r="P1" s="8" t="s">
        <v>184</v>
      </c>
      <c r="Q1" s="8" t="s">
        <v>185</v>
      </c>
      <c r="R1" s="8" t="s">
        <v>186</v>
      </c>
      <c r="S1" s="8" t="s">
        <v>187</v>
      </c>
      <c r="T1" s="8" t="s">
        <v>188</v>
      </c>
      <c r="U1" s="8" t="s">
        <v>189</v>
      </c>
      <c r="V1" s="8" t="s">
        <v>190</v>
      </c>
      <c r="W1" s="13" t="s">
        <v>191</v>
      </c>
      <c r="X1" s="8" t="s">
        <v>192</v>
      </c>
      <c r="Y1" s="8" t="s">
        <v>193</v>
      </c>
      <c r="Z1" s="8" t="s">
        <v>194</v>
      </c>
      <c r="AA1" s="8" t="s">
        <v>195</v>
      </c>
      <c r="AB1" s="8" t="s">
        <v>196</v>
      </c>
      <c r="AC1" s="8" t="s">
        <v>197</v>
      </c>
      <c r="AD1" s="13" t="s">
        <v>198</v>
      </c>
      <c r="AE1" s="8" t="s">
        <v>199</v>
      </c>
      <c r="AF1" s="8" t="s">
        <v>200</v>
      </c>
      <c r="AG1" s="8" t="s">
        <v>201</v>
      </c>
      <c r="AH1" s="8" t="s">
        <v>202</v>
      </c>
      <c r="AI1" s="8" t="s">
        <v>203</v>
      </c>
      <c r="AJ1" s="8" t="s">
        <v>204</v>
      </c>
      <c r="AK1" s="13" t="s">
        <v>205</v>
      </c>
      <c r="AL1" s="8" t="s">
        <v>206</v>
      </c>
      <c r="AM1" s="8" t="s">
        <v>207</v>
      </c>
      <c r="AN1" s="8" t="s">
        <v>208</v>
      </c>
      <c r="AO1" s="8" t="s">
        <v>209</v>
      </c>
      <c r="AP1" s="8" t="s">
        <v>210</v>
      </c>
      <c r="AQ1" s="8" t="s">
        <v>211</v>
      </c>
      <c r="AR1" s="13" t="s">
        <v>212</v>
      </c>
      <c r="AS1" s="8" t="s">
        <v>213</v>
      </c>
      <c r="AT1" s="8" t="s">
        <v>214</v>
      </c>
      <c r="AU1" s="8" t="s">
        <v>215</v>
      </c>
      <c r="AV1" s="8" t="s">
        <v>216</v>
      </c>
      <c r="AW1" s="8" t="s">
        <v>217</v>
      </c>
      <c r="AX1" s="13" t="s">
        <v>218</v>
      </c>
      <c r="AY1" s="7"/>
    </row>
    <row r="2" spans="1:99">
      <c r="A2" t="s">
        <v>219</v>
      </c>
      <c r="B2" t="s">
        <v>220</v>
      </c>
      <c r="C2" s="2" t="s">
        <v>221</v>
      </c>
      <c r="D2" s="2" t="s">
        <v>222</v>
      </c>
      <c r="E2" s="2" t="s">
        <v>223</v>
      </c>
      <c r="F2" s="2">
        <v>2018</v>
      </c>
      <c r="G2" s="2">
        <v>902</v>
      </c>
      <c r="H2" s="2">
        <v>23902</v>
      </c>
      <c r="I2" s="2">
        <v>23902</v>
      </c>
      <c r="J2" s="2" t="s">
        <v>224</v>
      </c>
      <c r="K2" s="2" t="s">
        <v>225</v>
      </c>
      <c r="L2" s="2" t="s">
        <v>226</v>
      </c>
      <c r="M2" s="15"/>
      <c r="N2" s="2" t="s">
        <v>227</v>
      </c>
      <c r="O2" s="2" t="s">
        <v>228</v>
      </c>
      <c r="P2" s="2" t="s">
        <v>229</v>
      </c>
      <c r="Q2" s="12" t="s">
        <v>230</v>
      </c>
      <c r="R2" s="12" t="s">
        <v>231</v>
      </c>
      <c r="S2">
        <f t="shared" ref="S2:S9" si="0">V2*R2</f>
        <v>12000</v>
      </c>
      <c r="T2">
        <f t="shared" ref="T2:T9" si="1">Q2-S2</f>
        <v>12000</v>
      </c>
      <c r="U2">
        <f t="shared" ref="U2:U9" si="2">IFERROR(Q2/R2,0)</f>
        <v>12</v>
      </c>
      <c r="V2">
        <v>6</v>
      </c>
      <c r="W2">
        <f t="shared" ref="W2:W9" si="3">U2-V2</f>
        <v>6</v>
      </c>
      <c r="X2">
        <v>0</v>
      </c>
      <c r="Y2">
        <v>0</v>
      </c>
      <c r="Z2">
        <f t="shared" ref="Z2:Z9" si="4">Y2*AC2</f>
        <v>0</v>
      </c>
      <c r="AA2">
        <f t="shared" ref="AA2:AA9" si="5">X2-Z2</f>
        <v>0</v>
      </c>
      <c r="AB2">
        <f t="shared" ref="AB2:AB9" si="6">IFERROR(X2/Y2,0)</f>
        <v>0</v>
      </c>
      <c r="AC2">
        <v>0</v>
      </c>
      <c r="AD2">
        <f t="shared" ref="AD2:AD9" si="7">AB2-AC2</f>
        <v>0</v>
      </c>
      <c r="AE2">
        <v>0</v>
      </c>
      <c r="AF2">
        <v>0</v>
      </c>
      <c r="AG2">
        <f t="shared" ref="AG2:AG9" si="8">AF2*AJ2</f>
        <v>0</v>
      </c>
      <c r="AH2">
        <f t="shared" ref="AH2:AH9" si="9">AE2-AG2</f>
        <v>0</v>
      </c>
      <c r="AI2">
        <f t="shared" ref="AI2:AI9" si="10">IFERROR(AE2/AF2,0)</f>
        <v>0</v>
      </c>
      <c r="AJ2">
        <v>0</v>
      </c>
      <c r="AK2">
        <f t="shared" ref="AK2:AK9" si="11">AI2-AJ2</f>
        <v>0</v>
      </c>
      <c r="AL2">
        <v>9000</v>
      </c>
      <c r="AM2">
        <v>1500</v>
      </c>
      <c r="AN2">
        <f t="shared" ref="AN2:AN9" si="12">AM2*AQ2</f>
        <v>7500</v>
      </c>
      <c r="AO2">
        <f t="shared" ref="AO2:AO9" si="13">AL2-AN2</f>
        <v>1500</v>
      </c>
      <c r="AP2">
        <f t="shared" ref="AP2:AP9" si="14">IFERROR(AL2/AM2,0)</f>
        <v>6</v>
      </c>
      <c r="AQ2">
        <v>5</v>
      </c>
      <c r="AR2">
        <f t="shared" ref="AR2:AR9" si="15">AP2-AQ2</f>
        <v>1</v>
      </c>
      <c r="AS2">
        <f t="shared" ref="AS2:AS9" si="16">AL2+AE2+X2+Q2</f>
        <v>33000</v>
      </c>
      <c r="AT2">
        <f t="shared" ref="AT2:AT9" si="17">AN2+AG2+Z2+S2</f>
        <v>19500</v>
      </c>
      <c r="AU2">
        <f t="shared" ref="AU2:AU9" si="18">AS2-AT2</f>
        <v>13500</v>
      </c>
      <c r="AV2">
        <f t="shared" ref="AV2:AV9" si="19">AP2+AI2+AB2+U2</f>
        <v>18</v>
      </c>
      <c r="AW2">
        <f t="shared" ref="AW2:AW9" si="20">AQ2+AJ2+AC2+V2</f>
        <v>11</v>
      </c>
      <c r="AX2">
        <f t="shared" ref="AX2:AX9" si="21">AV2-AW2</f>
        <v>7</v>
      </c>
      <c r="AY2" s="2"/>
    </row>
    <row r="3" spans="1:99">
      <c r="A3" t="s">
        <v>232</v>
      </c>
      <c r="B3" t="s">
        <v>233</v>
      </c>
      <c r="C3" s="2" t="s">
        <v>234</v>
      </c>
      <c r="D3" s="2" t="s">
        <v>235</v>
      </c>
      <c r="E3" s="2" t="s">
        <v>236</v>
      </c>
      <c r="F3" s="2">
        <v>2018</v>
      </c>
      <c r="G3" s="2" t="s">
        <v>237</v>
      </c>
      <c r="H3" s="2" t="s">
        <v>238</v>
      </c>
      <c r="I3" s="2" t="s">
        <v>238</v>
      </c>
      <c r="J3" s="2" t="s">
        <v>224</v>
      </c>
      <c r="K3" s="2" t="s">
        <v>225</v>
      </c>
      <c r="L3" s="2" t="s">
        <v>239</v>
      </c>
      <c r="M3" s="15"/>
      <c r="N3" s="2" t="s">
        <v>227</v>
      </c>
      <c r="O3" s="2" t="s">
        <v>228</v>
      </c>
      <c r="P3" s="2" t="s">
        <v>240</v>
      </c>
      <c r="Q3" s="12" t="s">
        <v>241</v>
      </c>
      <c r="R3" s="12" t="s">
        <v>231</v>
      </c>
      <c r="S3">
        <f t="shared" si="0"/>
        <v>26000</v>
      </c>
      <c r="T3">
        <f t="shared" si="1"/>
        <v>18000</v>
      </c>
      <c r="U3">
        <f t="shared" si="2"/>
        <v>22</v>
      </c>
      <c r="V3">
        <v>13</v>
      </c>
      <c r="W3">
        <f>U3-V3</f>
        <v>9</v>
      </c>
      <c r="X3">
        <v>0</v>
      </c>
      <c r="Y3">
        <v>0</v>
      </c>
      <c r="Z3">
        <f t="shared" si="4"/>
        <v>0</v>
      </c>
      <c r="AA3">
        <f t="shared" si="5"/>
        <v>0</v>
      </c>
      <c r="AB3">
        <f t="shared" si="6"/>
        <v>0</v>
      </c>
      <c r="AC3">
        <v>0</v>
      </c>
      <c r="AD3">
        <f t="shared" si="7"/>
        <v>0</v>
      </c>
      <c r="AE3">
        <v>0</v>
      </c>
      <c r="AF3">
        <v>0</v>
      </c>
      <c r="AG3">
        <f t="shared" si="8"/>
        <v>0</v>
      </c>
      <c r="AH3">
        <f t="shared" si="9"/>
        <v>0</v>
      </c>
      <c r="AI3">
        <f t="shared" si="10"/>
        <v>0</v>
      </c>
      <c r="AJ3">
        <v>0</v>
      </c>
      <c r="AK3">
        <f t="shared" si="11"/>
        <v>0</v>
      </c>
      <c r="AL3">
        <v>12000</v>
      </c>
      <c r="AM3">
        <v>1000</v>
      </c>
      <c r="AN3">
        <f t="shared" si="12"/>
        <v>12000</v>
      </c>
      <c r="AO3">
        <f t="shared" si="13"/>
        <v>0</v>
      </c>
      <c r="AP3">
        <f t="shared" si="14"/>
        <v>12</v>
      </c>
      <c r="AQ3">
        <v>12</v>
      </c>
      <c r="AR3">
        <f t="shared" si="15"/>
        <v>0</v>
      </c>
      <c r="AS3">
        <f t="shared" si="16"/>
        <v>56000</v>
      </c>
      <c r="AT3">
        <f t="shared" si="17"/>
        <v>38000</v>
      </c>
      <c r="AU3">
        <f t="shared" si="18"/>
        <v>18000</v>
      </c>
      <c r="AV3">
        <f t="shared" si="19"/>
        <v>34</v>
      </c>
      <c r="AW3">
        <f t="shared" si="20"/>
        <v>25</v>
      </c>
      <c r="AX3">
        <f t="shared" si="21"/>
        <v>9</v>
      </c>
      <c r="AY3" s="2"/>
    </row>
    <row r="4" spans="1:99">
      <c r="A4" t="s">
        <v>242</v>
      </c>
      <c r="B4" t="s">
        <v>220</v>
      </c>
      <c r="C4" s="2" t="s">
        <v>243</v>
      </c>
      <c r="D4" s="2" t="s">
        <v>244</v>
      </c>
      <c r="E4" s="2" t="s">
        <v>245</v>
      </c>
      <c r="F4" s="2" t="s">
        <v>246</v>
      </c>
      <c r="G4" s="2" t="s">
        <v>247</v>
      </c>
      <c r="H4" s="2" t="s">
        <v>248</v>
      </c>
      <c r="I4" s="2" t="s">
        <v>248</v>
      </c>
      <c r="J4" s="2" t="s">
        <v>249</v>
      </c>
      <c r="K4" s="2" t="s">
        <v>250</v>
      </c>
      <c r="L4" s="2" t="s">
        <v>226</v>
      </c>
      <c r="M4" s="15"/>
      <c r="N4" s="2" t="s">
        <v>251</v>
      </c>
      <c r="O4" s="2" t="s">
        <v>252</v>
      </c>
      <c r="P4" s="2" t="s">
        <v>253</v>
      </c>
      <c r="Q4" s="12" t="s">
        <v>254</v>
      </c>
      <c r="R4" s="12" t="s">
        <v>255</v>
      </c>
      <c r="S4">
        <f t="shared" si="0"/>
        <v>20000</v>
      </c>
      <c r="T4">
        <f t="shared" si="1"/>
        <v>80000</v>
      </c>
      <c r="U4">
        <f t="shared" si="2"/>
        <v>20</v>
      </c>
      <c r="V4">
        <v>4</v>
      </c>
      <c r="W4">
        <f t="shared" si="3"/>
        <v>16</v>
      </c>
      <c r="X4">
        <v>18000</v>
      </c>
      <c r="Y4">
        <v>1500</v>
      </c>
      <c r="Z4">
        <f t="shared" si="4"/>
        <v>13500</v>
      </c>
      <c r="AA4">
        <f t="shared" si="5"/>
        <v>4500</v>
      </c>
      <c r="AB4">
        <f t="shared" si="6"/>
        <v>12</v>
      </c>
      <c r="AC4">
        <v>9</v>
      </c>
      <c r="AD4">
        <f t="shared" si="7"/>
        <v>3</v>
      </c>
      <c r="AE4">
        <v>12000</v>
      </c>
      <c r="AF4">
        <v>2000</v>
      </c>
      <c r="AG4">
        <f t="shared" si="8"/>
        <v>6000</v>
      </c>
      <c r="AH4">
        <f t="shared" si="9"/>
        <v>6000</v>
      </c>
      <c r="AI4">
        <f t="shared" si="10"/>
        <v>6</v>
      </c>
      <c r="AJ4">
        <v>3</v>
      </c>
      <c r="AK4">
        <f t="shared" si="11"/>
        <v>3</v>
      </c>
      <c r="AL4">
        <v>9000</v>
      </c>
      <c r="AM4">
        <v>1500</v>
      </c>
      <c r="AN4">
        <f t="shared" si="12"/>
        <v>7500</v>
      </c>
      <c r="AO4">
        <f t="shared" si="13"/>
        <v>1500</v>
      </c>
      <c r="AP4">
        <f t="shared" si="14"/>
        <v>6</v>
      </c>
      <c r="AQ4">
        <v>5</v>
      </c>
      <c r="AR4">
        <f t="shared" si="15"/>
        <v>1</v>
      </c>
      <c r="AS4">
        <f t="shared" si="16"/>
        <v>139000</v>
      </c>
      <c r="AT4">
        <f t="shared" si="17"/>
        <v>47000</v>
      </c>
      <c r="AU4">
        <f t="shared" si="18"/>
        <v>92000</v>
      </c>
      <c r="AV4">
        <f t="shared" si="19"/>
        <v>44</v>
      </c>
      <c r="AW4">
        <f t="shared" si="20"/>
        <v>21</v>
      </c>
      <c r="AX4">
        <f t="shared" si="21"/>
        <v>23</v>
      </c>
      <c r="AY4" s="2"/>
    </row>
    <row r="5" spans="1:99">
      <c r="A5" t="s">
        <v>256</v>
      </c>
      <c r="B5" t="s">
        <v>220</v>
      </c>
      <c r="C5" s="2" t="s">
        <v>257</v>
      </c>
      <c r="D5" s="2" t="s">
        <v>258</v>
      </c>
      <c r="E5" s="2" t="s">
        <v>259</v>
      </c>
      <c r="F5" s="2" t="s">
        <v>246</v>
      </c>
      <c r="G5" s="2" t="s">
        <v>260</v>
      </c>
      <c r="H5" s="2" t="s">
        <v>261</v>
      </c>
      <c r="I5" s="2" t="s">
        <v>261</v>
      </c>
      <c r="J5" s="2" t="s">
        <v>249</v>
      </c>
      <c r="K5" s="2" t="s">
        <v>250</v>
      </c>
      <c r="L5" s="2" t="s">
        <v>226</v>
      </c>
      <c r="M5" s="15"/>
      <c r="N5" s="2" t="s">
        <v>251</v>
      </c>
      <c r="O5" s="2" t="s">
        <v>252</v>
      </c>
      <c r="P5" s="2" t="s">
        <v>253</v>
      </c>
      <c r="Q5" s="12" t="s">
        <v>262</v>
      </c>
      <c r="R5" s="12" t="s">
        <v>263</v>
      </c>
      <c r="S5">
        <f t="shared" si="0"/>
        <v>102000</v>
      </c>
      <c r="T5">
        <f t="shared" si="1"/>
        <v>18000</v>
      </c>
      <c r="U5">
        <f t="shared" si="2"/>
        <v>20</v>
      </c>
      <c r="V5">
        <v>17</v>
      </c>
      <c r="W5">
        <f t="shared" si="3"/>
        <v>3</v>
      </c>
      <c r="X5">
        <v>12000</v>
      </c>
      <c r="Y5">
        <v>1000</v>
      </c>
      <c r="Z5">
        <f t="shared" si="4"/>
        <v>3000</v>
      </c>
      <c r="AA5">
        <f t="shared" si="5"/>
        <v>9000</v>
      </c>
      <c r="AB5">
        <f t="shared" si="6"/>
        <v>12</v>
      </c>
      <c r="AC5">
        <v>3</v>
      </c>
      <c r="AD5">
        <f t="shared" si="7"/>
        <v>9</v>
      </c>
      <c r="AE5">
        <v>0</v>
      </c>
      <c r="AF5">
        <v>0</v>
      </c>
      <c r="AG5">
        <f t="shared" si="8"/>
        <v>0</v>
      </c>
      <c r="AH5">
        <f t="shared" si="9"/>
        <v>0</v>
      </c>
      <c r="AI5">
        <f t="shared" si="10"/>
        <v>0</v>
      </c>
      <c r="AJ5">
        <v>0</v>
      </c>
      <c r="AK5">
        <f t="shared" si="11"/>
        <v>0</v>
      </c>
      <c r="AL5">
        <v>13000</v>
      </c>
      <c r="AM5">
        <v>1000</v>
      </c>
      <c r="AN5">
        <f t="shared" si="12"/>
        <v>6000</v>
      </c>
      <c r="AO5">
        <f t="shared" si="13"/>
        <v>7000</v>
      </c>
      <c r="AP5">
        <f t="shared" si="14"/>
        <v>13</v>
      </c>
      <c r="AQ5">
        <v>6</v>
      </c>
      <c r="AR5">
        <f t="shared" si="15"/>
        <v>7</v>
      </c>
      <c r="AS5">
        <f t="shared" si="16"/>
        <v>145000</v>
      </c>
      <c r="AT5">
        <f t="shared" si="17"/>
        <v>111000</v>
      </c>
      <c r="AU5">
        <f t="shared" si="18"/>
        <v>34000</v>
      </c>
      <c r="AV5">
        <f t="shared" si="19"/>
        <v>45</v>
      </c>
      <c r="AW5">
        <f t="shared" si="20"/>
        <v>26</v>
      </c>
      <c r="AX5">
        <f t="shared" si="21"/>
        <v>19</v>
      </c>
      <c r="AY5" s="2"/>
    </row>
    <row r="6" spans="1:99">
      <c r="A6" s="2" t="s">
        <v>264</v>
      </c>
      <c r="B6" s="2" t="s">
        <v>220</v>
      </c>
      <c r="C6" s="2" t="s">
        <v>265</v>
      </c>
      <c r="D6" s="2" t="s">
        <v>266</v>
      </c>
      <c r="E6" s="2" t="s">
        <v>267</v>
      </c>
      <c r="F6" s="2" t="s">
        <v>268</v>
      </c>
      <c r="G6" s="2">
        <v>500</v>
      </c>
      <c r="H6" s="2" t="s">
        <v>269</v>
      </c>
      <c r="I6" s="2" t="s">
        <v>269</v>
      </c>
      <c r="J6" s="2" t="s">
        <v>270</v>
      </c>
      <c r="K6" s="2" t="s">
        <v>271</v>
      </c>
      <c r="L6" s="2" t="s">
        <v>239</v>
      </c>
      <c r="M6" s="15"/>
      <c r="N6" s="2" t="s">
        <v>272</v>
      </c>
      <c r="O6" s="2" t="s">
        <v>273</v>
      </c>
      <c r="P6" s="2" t="s">
        <v>274</v>
      </c>
      <c r="Q6" s="12" t="s">
        <v>275</v>
      </c>
      <c r="R6" s="12" t="s">
        <v>276</v>
      </c>
      <c r="S6">
        <f t="shared" si="0"/>
        <v>18000</v>
      </c>
      <c r="T6">
        <f t="shared" si="1"/>
        <v>0</v>
      </c>
      <c r="U6">
        <f t="shared" si="2"/>
        <v>12</v>
      </c>
      <c r="V6">
        <v>12</v>
      </c>
      <c r="W6">
        <f t="shared" si="3"/>
        <v>0</v>
      </c>
      <c r="X6">
        <v>0</v>
      </c>
      <c r="Y6"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v>0</v>
      </c>
      <c r="AD6">
        <f t="shared" si="7"/>
        <v>0</v>
      </c>
      <c r="AE6">
        <v>0</v>
      </c>
      <c r="AF6">
        <v>0</v>
      </c>
      <c r="AG6">
        <f t="shared" si="8"/>
        <v>0</v>
      </c>
      <c r="AH6">
        <f t="shared" si="9"/>
        <v>0</v>
      </c>
      <c r="AI6">
        <f t="shared" si="10"/>
        <v>0</v>
      </c>
      <c r="AJ6">
        <v>0</v>
      </c>
      <c r="AK6">
        <f t="shared" si="11"/>
        <v>0</v>
      </c>
      <c r="AL6">
        <v>17500</v>
      </c>
      <c r="AM6">
        <v>1250</v>
      </c>
      <c r="AN6">
        <f t="shared" si="12"/>
        <v>17500</v>
      </c>
      <c r="AO6">
        <f t="shared" si="13"/>
        <v>0</v>
      </c>
      <c r="AP6">
        <f t="shared" si="14"/>
        <v>14</v>
      </c>
      <c r="AQ6">
        <v>14</v>
      </c>
      <c r="AR6">
        <f t="shared" si="15"/>
        <v>0</v>
      </c>
      <c r="AS6">
        <f t="shared" si="16"/>
        <v>35500</v>
      </c>
      <c r="AT6">
        <f t="shared" si="17"/>
        <v>35500</v>
      </c>
      <c r="AU6">
        <f t="shared" si="18"/>
        <v>0</v>
      </c>
      <c r="AV6">
        <f t="shared" si="19"/>
        <v>26</v>
      </c>
      <c r="AW6">
        <f t="shared" si="20"/>
        <v>26</v>
      </c>
      <c r="AX6">
        <f t="shared" si="21"/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</row>
    <row r="7" spans="1:99">
      <c r="A7" t="s">
        <v>277</v>
      </c>
      <c r="B7" t="s">
        <v>220</v>
      </c>
      <c r="C7" s="2" t="s">
        <v>278</v>
      </c>
      <c r="D7" s="2" t="s">
        <v>279</v>
      </c>
      <c r="E7" s="2" t="s">
        <v>280</v>
      </c>
      <c r="F7" s="2" t="s">
        <v>281</v>
      </c>
      <c r="G7" s="2">
        <v>563</v>
      </c>
      <c r="H7" t="s">
        <v>282</v>
      </c>
      <c r="I7" t="s">
        <v>282</v>
      </c>
      <c r="J7" s="2" t="s">
        <v>283</v>
      </c>
      <c r="K7" s="2" t="s">
        <v>284</v>
      </c>
      <c r="L7" s="2" t="s">
        <v>239</v>
      </c>
      <c r="M7" s="15"/>
      <c r="N7" s="2" t="s">
        <v>285</v>
      </c>
      <c r="O7" s="2" t="s">
        <v>286</v>
      </c>
      <c r="P7" s="2" t="s">
        <v>287</v>
      </c>
      <c r="Q7" s="12" t="s">
        <v>288</v>
      </c>
      <c r="R7" s="12" t="s">
        <v>289</v>
      </c>
      <c r="S7">
        <f t="shared" si="0"/>
        <v>60000</v>
      </c>
      <c r="T7">
        <f t="shared" si="1"/>
        <v>15000</v>
      </c>
      <c r="U7">
        <f t="shared" si="2"/>
        <v>30</v>
      </c>
      <c r="V7">
        <v>24</v>
      </c>
      <c r="W7">
        <f t="shared" si="3"/>
        <v>6</v>
      </c>
      <c r="X7">
        <v>0</v>
      </c>
      <c r="Y7"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v>0</v>
      </c>
      <c r="AD7">
        <f t="shared" si="7"/>
        <v>0</v>
      </c>
      <c r="AE7">
        <v>0</v>
      </c>
      <c r="AF7">
        <v>0</v>
      </c>
      <c r="AG7">
        <f t="shared" si="8"/>
        <v>0</v>
      </c>
      <c r="AH7">
        <f t="shared" si="9"/>
        <v>0</v>
      </c>
      <c r="AI7">
        <f t="shared" si="10"/>
        <v>0</v>
      </c>
      <c r="AJ7">
        <v>0</v>
      </c>
      <c r="AK7">
        <f t="shared" si="11"/>
        <v>0</v>
      </c>
      <c r="AL7">
        <v>12500</v>
      </c>
      <c r="AM7">
        <v>1250</v>
      </c>
      <c r="AN7">
        <f t="shared" si="12"/>
        <v>8750</v>
      </c>
      <c r="AO7">
        <f t="shared" si="13"/>
        <v>3750</v>
      </c>
      <c r="AP7">
        <f t="shared" si="14"/>
        <v>10</v>
      </c>
      <c r="AQ7">
        <v>7</v>
      </c>
      <c r="AR7">
        <f t="shared" si="15"/>
        <v>3</v>
      </c>
      <c r="AS7">
        <f t="shared" si="16"/>
        <v>87500</v>
      </c>
      <c r="AT7">
        <f t="shared" si="17"/>
        <v>68750</v>
      </c>
      <c r="AU7">
        <f t="shared" si="18"/>
        <v>18750</v>
      </c>
      <c r="AV7">
        <f t="shared" si="19"/>
        <v>40</v>
      </c>
      <c r="AW7">
        <f t="shared" si="20"/>
        <v>31</v>
      </c>
      <c r="AX7">
        <f t="shared" si="21"/>
        <v>9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</row>
    <row r="8" spans="1:99">
      <c r="A8" s="2" t="s">
        <v>290</v>
      </c>
      <c r="B8" s="2" t="s">
        <v>220</v>
      </c>
      <c r="C8" s="2" t="s">
        <v>278</v>
      </c>
      <c r="D8" s="2" t="s">
        <v>258</v>
      </c>
      <c r="E8" s="2" t="s">
        <v>259</v>
      </c>
      <c r="F8" s="2" t="s">
        <v>291</v>
      </c>
      <c r="G8" s="2">
        <v>317</v>
      </c>
      <c r="H8" s="11">
        <v>34317</v>
      </c>
      <c r="I8" s="11">
        <v>34317</v>
      </c>
      <c r="J8" s="2" t="s">
        <v>292</v>
      </c>
      <c r="K8" s="2" t="s">
        <v>293</v>
      </c>
      <c r="L8" s="2" t="s">
        <v>226</v>
      </c>
      <c r="M8" s="15"/>
      <c r="N8" s="2" t="s">
        <v>285</v>
      </c>
      <c r="O8" s="2" t="s">
        <v>286</v>
      </c>
      <c r="P8" s="2" t="s">
        <v>294</v>
      </c>
      <c r="Q8" s="12" t="s">
        <v>295</v>
      </c>
      <c r="R8" s="12" t="s">
        <v>296</v>
      </c>
      <c r="S8">
        <f t="shared" si="0"/>
        <v>10000</v>
      </c>
      <c r="T8">
        <f t="shared" si="1"/>
        <v>4000</v>
      </c>
      <c r="U8">
        <f t="shared" si="2"/>
        <v>14</v>
      </c>
      <c r="V8">
        <v>10</v>
      </c>
      <c r="W8">
        <f t="shared" si="3"/>
        <v>4</v>
      </c>
      <c r="X8">
        <v>0</v>
      </c>
      <c r="Y8"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v>0</v>
      </c>
      <c r="AD8">
        <f t="shared" si="7"/>
        <v>0</v>
      </c>
      <c r="AE8">
        <v>0</v>
      </c>
      <c r="AF8">
        <v>0</v>
      </c>
      <c r="AG8">
        <f t="shared" si="8"/>
        <v>0</v>
      </c>
      <c r="AH8">
        <f t="shared" si="9"/>
        <v>0</v>
      </c>
      <c r="AI8">
        <f t="shared" si="10"/>
        <v>0</v>
      </c>
      <c r="AJ8">
        <v>0</v>
      </c>
      <c r="AK8">
        <f t="shared" si="11"/>
        <v>0</v>
      </c>
      <c r="AL8">
        <v>6250</v>
      </c>
      <c r="AM8">
        <v>1250</v>
      </c>
      <c r="AN8">
        <f t="shared" si="12"/>
        <v>3750</v>
      </c>
      <c r="AO8">
        <f t="shared" si="13"/>
        <v>2500</v>
      </c>
      <c r="AP8">
        <f t="shared" si="14"/>
        <v>5</v>
      </c>
      <c r="AQ8">
        <v>3</v>
      </c>
      <c r="AR8">
        <f t="shared" si="15"/>
        <v>2</v>
      </c>
      <c r="AS8">
        <f t="shared" si="16"/>
        <v>20250</v>
      </c>
      <c r="AT8">
        <f t="shared" si="17"/>
        <v>13750</v>
      </c>
      <c r="AU8">
        <f t="shared" si="18"/>
        <v>6500</v>
      </c>
      <c r="AV8">
        <f t="shared" si="19"/>
        <v>19</v>
      </c>
      <c r="AW8">
        <f t="shared" si="20"/>
        <v>13</v>
      </c>
      <c r="AX8">
        <f t="shared" si="21"/>
        <v>6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</row>
    <row r="9" spans="1:99">
      <c r="A9" t="s">
        <v>297</v>
      </c>
      <c r="B9" t="s">
        <v>220</v>
      </c>
      <c r="C9" s="2" t="s">
        <v>278</v>
      </c>
      <c r="D9" s="2" t="s">
        <v>279</v>
      </c>
      <c r="E9" s="2" t="s">
        <v>280</v>
      </c>
      <c r="F9" s="2" t="s">
        <v>291</v>
      </c>
      <c r="G9" s="2">
        <v>316</v>
      </c>
      <c r="H9" s="11">
        <v>34316</v>
      </c>
      <c r="I9" s="11">
        <v>34316</v>
      </c>
      <c r="J9" s="2" t="s">
        <v>292</v>
      </c>
      <c r="K9" s="2" t="s">
        <v>293</v>
      </c>
      <c r="L9" s="2" t="s">
        <v>239</v>
      </c>
      <c r="M9" s="15"/>
      <c r="N9" s="2" t="s">
        <v>298</v>
      </c>
      <c r="O9" s="2" t="s">
        <v>299</v>
      </c>
      <c r="P9" s="2" t="s">
        <v>300</v>
      </c>
      <c r="Q9" s="12" t="s">
        <v>301</v>
      </c>
      <c r="R9" s="12" t="s">
        <v>276</v>
      </c>
      <c r="S9">
        <f t="shared" si="0"/>
        <v>10500</v>
      </c>
      <c r="T9">
        <f t="shared" si="1"/>
        <v>1500</v>
      </c>
      <c r="U9">
        <f t="shared" si="2"/>
        <v>8</v>
      </c>
      <c r="V9">
        <v>7</v>
      </c>
      <c r="W9">
        <f t="shared" si="3"/>
        <v>1</v>
      </c>
      <c r="X9">
        <v>0</v>
      </c>
      <c r="Y9"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v>0</v>
      </c>
      <c r="AD9">
        <f t="shared" si="7"/>
        <v>0</v>
      </c>
      <c r="AE9">
        <v>0</v>
      </c>
      <c r="AF9">
        <v>0</v>
      </c>
      <c r="AG9">
        <f t="shared" si="8"/>
        <v>0</v>
      </c>
      <c r="AH9">
        <f t="shared" si="9"/>
        <v>0</v>
      </c>
      <c r="AI9">
        <f t="shared" si="10"/>
        <v>0</v>
      </c>
      <c r="AJ9">
        <v>0</v>
      </c>
      <c r="AK9">
        <f t="shared" si="11"/>
        <v>0</v>
      </c>
      <c r="AL9">
        <v>12000</v>
      </c>
      <c r="AM9">
        <v>2000</v>
      </c>
      <c r="AN9">
        <f t="shared" si="12"/>
        <v>8000</v>
      </c>
      <c r="AO9">
        <f t="shared" si="13"/>
        <v>4000</v>
      </c>
      <c r="AP9">
        <f t="shared" si="14"/>
        <v>6</v>
      </c>
      <c r="AQ9">
        <v>4</v>
      </c>
      <c r="AR9">
        <f t="shared" si="15"/>
        <v>2</v>
      </c>
      <c r="AS9">
        <f t="shared" si="16"/>
        <v>24000</v>
      </c>
      <c r="AT9">
        <f t="shared" si="17"/>
        <v>18500</v>
      </c>
      <c r="AU9">
        <f t="shared" si="18"/>
        <v>5500</v>
      </c>
      <c r="AV9">
        <f t="shared" si="19"/>
        <v>14</v>
      </c>
      <c r="AW9">
        <f t="shared" si="20"/>
        <v>11</v>
      </c>
      <c r="AX9">
        <f t="shared" si="21"/>
        <v>3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</row>
    <row r="12" spans="1:99">
      <c r="A12" s="16" t="s">
        <v>302</v>
      </c>
      <c r="B12" s="16"/>
      <c r="N12" t="s">
        <v>303</v>
      </c>
      <c r="O12" t="s">
        <v>304</v>
      </c>
    </row>
    <row r="13" spans="1:99">
      <c r="D13" t="s">
        <v>305</v>
      </c>
      <c r="G13" s="2"/>
      <c r="H13" s="2"/>
      <c r="N13" s="2" t="s">
        <v>306</v>
      </c>
      <c r="O13" t="s">
        <v>304</v>
      </c>
    </row>
    <row r="14" spans="1:99">
      <c r="D14" t="s">
        <v>307</v>
      </c>
      <c r="N14" t="s">
        <v>308</v>
      </c>
      <c r="O14" t="s">
        <v>304</v>
      </c>
    </row>
    <row r="15" spans="1:99">
      <c r="N15" t="s">
        <v>309</v>
      </c>
      <c r="O15" t="s">
        <v>304</v>
      </c>
    </row>
    <row r="16" spans="1:99">
      <c r="D16" t="s">
        <v>310</v>
      </c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  <row r="24" spans="18:18">
      <c r="R24" s="2"/>
    </row>
    <row r="25" spans="18:18">
      <c r="R25" s="2"/>
    </row>
    <row r="26" spans="18:18">
      <c r="R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4C7F-C9F4-4D13-AA9F-5E9C890078D7}">
  <dimension ref="A1:B9"/>
  <sheetViews>
    <sheetView workbookViewId="0">
      <selection activeCell="B11" sqref="B11"/>
    </sheetView>
  </sheetViews>
  <sheetFormatPr defaultRowHeight="15"/>
  <cols>
    <col min="1" max="1" width="17.42578125" customWidth="1"/>
    <col min="2" max="2" width="54.28515625" customWidth="1"/>
  </cols>
  <sheetData>
    <row r="1" spans="1:2">
      <c r="A1" s="8" t="s">
        <v>311</v>
      </c>
      <c r="B1" s="8" t="s">
        <v>1</v>
      </c>
    </row>
    <row r="2" spans="1:2">
      <c r="A2">
        <v>1</v>
      </c>
      <c r="B2" t="s">
        <v>312</v>
      </c>
    </row>
    <row r="3" spans="1:2">
      <c r="A3">
        <v>2</v>
      </c>
      <c r="B3" t="s">
        <v>313</v>
      </c>
    </row>
    <row r="4" spans="1:2">
      <c r="A4">
        <v>3</v>
      </c>
      <c r="B4" t="s">
        <v>314</v>
      </c>
    </row>
    <row r="5" spans="1:2">
      <c r="A5">
        <v>4</v>
      </c>
      <c r="B5" t="s">
        <v>315</v>
      </c>
    </row>
    <row r="6" spans="1:2">
      <c r="A6">
        <v>5</v>
      </c>
      <c r="B6" t="s">
        <v>316</v>
      </c>
    </row>
    <row r="7" spans="1:2">
      <c r="A7">
        <v>6</v>
      </c>
      <c r="B7" t="s">
        <v>317</v>
      </c>
    </row>
    <row r="8" spans="1:2">
      <c r="A8">
        <v>7</v>
      </c>
      <c r="B8" t="s">
        <v>318</v>
      </c>
    </row>
    <row r="9" spans="1:2">
      <c r="A9">
        <v>8</v>
      </c>
      <c r="B9" s="5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E3F7-722C-4B9D-B915-18BCD852E589}">
  <dimension ref="A1:J51"/>
  <sheetViews>
    <sheetView workbookViewId="0">
      <selection activeCell="A11" sqref="A11"/>
    </sheetView>
  </sheetViews>
  <sheetFormatPr defaultRowHeight="15"/>
  <cols>
    <col min="1" max="1" width="12.5703125" customWidth="1"/>
    <col min="2" max="2" width="15.85546875" customWidth="1"/>
    <col min="3" max="3" width="16.7109375" customWidth="1"/>
    <col min="4" max="4" width="21" customWidth="1"/>
    <col min="5" max="5" width="15.42578125" customWidth="1"/>
    <col min="6" max="6" width="18.85546875" customWidth="1"/>
    <col min="7" max="7" width="25" customWidth="1"/>
    <col min="8" max="8" width="17.85546875" customWidth="1"/>
    <col min="9" max="9" width="31" customWidth="1"/>
    <col min="10" max="10" width="29" customWidth="1"/>
  </cols>
  <sheetData>
    <row r="1" spans="1:10" s="1" customFormat="1">
      <c r="A1" s="9" t="s">
        <v>11</v>
      </c>
      <c r="B1" s="9" t="s">
        <v>320</v>
      </c>
      <c r="C1" s="9" t="s">
        <v>321</v>
      </c>
      <c r="D1" s="9" t="s">
        <v>322</v>
      </c>
      <c r="E1" s="9" t="s">
        <v>323</v>
      </c>
      <c r="F1" s="9" t="s">
        <v>324</v>
      </c>
      <c r="G1" s="9" t="s">
        <v>325</v>
      </c>
      <c r="H1" s="9" t="s">
        <v>326</v>
      </c>
      <c r="I1" s="9" t="s">
        <v>1</v>
      </c>
    </row>
    <row r="2" spans="1:10">
      <c r="A2" s="2" t="s">
        <v>327</v>
      </c>
      <c r="B2" s="2" t="s">
        <v>72</v>
      </c>
      <c r="C2" s="14" t="s">
        <v>256</v>
      </c>
      <c r="D2" s="2">
        <v>99910</v>
      </c>
      <c r="E2" s="2" t="s">
        <v>328</v>
      </c>
      <c r="F2" s="2" t="s">
        <v>263</v>
      </c>
      <c r="G2" s="2" t="s">
        <v>329</v>
      </c>
      <c r="H2" s="2" t="s">
        <v>246</v>
      </c>
      <c r="I2" s="4" t="s">
        <v>330</v>
      </c>
      <c r="J2" s="2"/>
    </row>
    <row r="3" spans="1:10">
      <c r="A3" s="2" t="s">
        <v>331</v>
      </c>
      <c r="B3" s="2" t="s">
        <v>88</v>
      </c>
      <c r="C3" s="14" t="s">
        <v>242</v>
      </c>
      <c r="D3" s="2">
        <v>99910</v>
      </c>
      <c r="E3" s="2" t="s">
        <v>328</v>
      </c>
      <c r="F3" s="2" t="s">
        <v>276</v>
      </c>
      <c r="G3" s="2" t="s">
        <v>329</v>
      </c>
      <c r="H3" s="2" t="s">
        <v>332</v>
      </c>
      <c r="I3" s="2" t="s">
        <v>333</v>
      </c>
      <c r="J3" s="2"/>
    </row>
    <row r="4" spans="1:10">
      <c r="A4" s="2" t="s">
        <v>334</v>
      </c>
      <c r="B4" s="2" t="s">
        <v>53</v>
      </c>
      <c r="C4" s="14" t="s">
        <v>219</v>
      </c>
      <c r="D4" s="2">
        <v>99910</v>
      </c>
      <c r="E4" s="2" t="s">
        <v>335</v>
      </c>
      <c r="F4" s="2" t="s">
        <v>231</v>
      </c>
      <c r="G4" s="2" t="s">
        <v>329</v>
      </c>
      <c r="H4" s="2" t="s">
        <v>332</v>
      </c>
      <c r="I4" s="2" t="s">
        <v>336</v>
      </c>
      <c r="J4" s="2"/>
    </row>
    <row r="5" spans="1:10">
      <c r="A5" s="2" t="s">
        <v>337</v>
      </c>
      <c r="B5" s="2" t="s">
        <v>103</v>
      </c>
      <c r="C5" s="14" t="s">
        <v>277</v>
      </c>
      <c r="D5" s="2">
        <v>99910</v>
      </c>
      <c r="E5" s="2" t="s">
        <v>338</v>
      </c>
      <c r="F5" s="2" t="s">
        <v>289</v>
      </c>
      <c r="G5" s="2" t="s">
        <v>329</v>
      </c>
      <c r="H5" s="2" t="s">
        <v>268</v>
      </c>
      <c r="I5" s="2" t="s">
        <v>339</v>
      </c>
      <c r="J5" s="2"/>
    </row>
    <row r="6" spans="1:10">
      <c r="A6" s="2" t="s">
        <v>340</v>
      </c>
      <c r="B6" s="14" t="s">
        <v>134</v>
      </c>
      <c r="C6" s="14" t="s">
        <v>232</v>
      </c>
      <c r="D6" s="2">
        <v>99910</v>
      </c>
      <c r="E6" s="2" t="s">
        <v>341</v>
      </c>
      <c r="F6" s="2" t="s">
        <v>231</v>
      </c>
      <c r="G6" s="2" t="s">
        <v>329</v>
      </c>
      <c r="H6" s="2" t="s">
        <v>332</v>
      </c>
      <c r="I6" s="2" t="s">
        <v>342</v>
      </c>
      <c r="J6" s="2"/>
    </row>
    <row r="7" spans="1:10">
      <c r="A7" s="2" t="s">
        <v>343</v>
      </c>
      <c r="B7" s="11" t="s">
        <v>88</v>
      </c>
      <c r="C7" s="14" t="s">
        <v>297</v>
      </c>
      <c r="D7" s="2">
        <v>99910</v>
      </c>
      <c r="E7" s="2" t="s">
        <v>344</v>
      </c>
      <c r="F7" s="2" t="s">
        <v>276</v>
      </c>
      <c r="G7" s="2" t="s">
        <v>329</v>
      </c>
      <c r="H7" s="2" t="s">
        <v>281</v>
      </c>
      <c r="I7" s="2" t="s">
        <v>345</v>
      </c>
      <c r="J7" s="2"/>
    </row>
    <row r="8" spans="1:10">
      <c r="A8" s="2" t="s">
        <v>346</v>
      </c>
      <c r="B8" s="11" t="s">
        <v>120</v>
      </c>
      <c r="C8" s="11" t="s">
        <v>264</v>
      </c>
      <c r="D8" s="2">
        <v>99910</v>
      </c>
      <c r="E8" s="2" t="s">
        <v>347</v>
      </c>
      <c r="F8" s="2" t="s">
        <v>276</v>
      </c>
      <c r="G8" s="2" t="s">
        <v>329</v>
      </c>
      <c r="H8" s="2" t="s">
        <v>246</v>
      </c>
      <c r="I8" s="2" t="s">
        <v>348</v>
      </c>
      <c r="J8" s="2"/>
    </row>
    <row r="9" spans="1:10">
      <c r="A9" s="2" t="s">
        <v>349</v>
      </c>
      <c r="B9" s="11" t="s">
        <v>134</v>
      </c>
      <c r="C9" s="11" t="s">
        <v>290</v>
      </c>
      <c r="D9" s="2">
        <v>99910</v>
      </c>
      <c r="E9" s="2" t="s">
        <v>350</v>
      </c>
      <c r="F9" s="2" t="s">
        <v>296</v>
      </c>
      <c r="G9" s="2" t="s">
        <v>329</v>
      </c>
      <c r="H9" s="2" t="s">
        <v>268</v>
      </c>
      <c r="I9" s="2" t="s">
        <v>351</v>
      </c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F13" s="14"/>
      <c r="G13" s="2"/>
      <c r="H13" s="2"/>
      <c r="I13" s="2"/>
      <c r="J13" s="2"/>
    </row>
    <row r="14" spans="1:10">
      <c r="A14" s="2"/>
      <c r="B14" s="2"/>
      <c r="D14" s="2"/>
      <c r="E14" s="14"/>
      <c r="F14" s="11"/>
      <c r="H14" s="2"/>
      <c r="I14" s="2"/>
      <c r="J14" s="2"/>
    </row>
    <row r="15" spans="1:10">
      <c r="A15" s="2"/>
      <c r="B15" s="2"/>
      <c r="D15" s="2"/>
      <c r="F15" s="11"/>
      <c r="H15" s="2"/>
      <c r="I15" s="2"/>
      <c r="J15" s="2"/>
    </row>
    <row r="16" spans="1:10">
      <c r="A16" s="2"/>
      <c r="B16" s="2"/>
      <c r="D16" s="2"/>
      <c r="F16" s="11"/>
      <c r="H16" s="2"/>
      <c r="I16" s="2"/>
      <c r="J16" s="2"/>
    </row>
    <row r="17" spans="1:10">
      <c r="A17" s="2"/>
      <c r="B17" s="2"/>
      <c r="D17" s="2"/>
      <c r="F17" s="11"/>
      <c r="H17" s="2"/>
      <c r="I17" s="2"/>
      <c r="J17" s="2"/>
    </row>
    <row r="18" spans="1:10">
      <c r="A18" s="2"/>
      <c r="B18" s="2"/>
      <c r="D18" s="2"/>
      <c r="F18" s="14"/>
      <c r="H18" s="2"/>
      <c r="I18" s="2"/>
      <c r="J18" s="2"/>
    </row>
    <row r="19" spans="1:10">
      <c r="A19" s="2"/>
      <c r="B19" s="2"/>
      <c r="D19" s="2"/>
      <c r="F19" s="11"/>
      <c r="H19" s="2"/>
      <c r="I19" s="2"/>
      <c r="J19" s="2"/>
    </row>
    <row r="20" spans="1:10">
      <c r="A20" s="2"/>
      <c r="C20" s="2"/>
      <c r="D20" s="2"/>
      <c r="F20" s="11"/>
      <c r="G20" s="2"/>
      <c r="H20" s="2"/>
      <c r="I20" s="2"/>
      <c r="J20" s="2"/>
    </row>
    <row r="21" spans="1:10">
      <c r="A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C23" s="2"/>
      <c r="D23" s="2"/>
      <c r="E23" s="2"/>
      <c r="G23" s="2"/>
      <c r="H23" s="2"/>
      <c r="I23" s="2"/>
      <c r="J23" s="2"/>
    </row>
    <row r="24" spans="1:10">
      <c r="A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C25" s="2"/>
      <c r="D25" s="2"/>
      <c r="E25" s="2"/>
      <c r="G25" s="2"/>
      <c r="H25" s="2"/>
      <c r="I25" s="2"/>
      <c r="J25" s="2"/>
    </row>
    <row r="26" spans="1:10">
      <c r="A26" s="2"/>
      <c r="C26" s="2"/>
      <c r="D26" s="2"/>
      <c r="E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F1B3-98BE-4E0A-B7D0-141EF86D7293}">
  <dimension ref="A1:T7"/>
  <sheetViews>
    <sheetView workbookViewId="0">
      <selection activeCell="O18" sqref="O18"/>
    </sheetView>
  </sheetViews>
  <sheetFormatPr defaultRowHeight="15"/>
  <cols>
    <col min="1" max="1" width="18.140625" customWidth="1"/>
    <col min="2" max="3" width="33.85546875" customWidth="1"/>
    <col min="4" max="4" width="22" customWidth="1"/>
    <col min="5" max="5" width="22.42578125" customWidth="1"/>
    <col min="6" max="6" width="22.28515625" customWidth="1"/>
    <col min="7" max="7" width="22.140625" customWidth="1"/>
    <col min="8" max="9" width="21.85546875" customWidth="1"/>
    <col min="10" max="11" width="21.5703125" customWidth="1"/>
    <col min="12" max="12" width="22.5703125" customWidth="1"/>
    <col min="13" max="13" width="22.140625" customWidth="1"/>
    <col min="14" max="14" width="22.5703125" customWidth="1"/>
    <col min="15" max="16" width="21.85546875" customWidth="1"/>
    <col min="17" max="17" width="22" customWidth="1"/>
    <col min="18" max="18" width="22.28515625" customWidth="1"/>
    <col min="19" max="19" width="22.42578125" customWidth="1"/>
    <col min="20" max="20" width="21.7109375" customWidth="1"/>
  </cols>
  <sheetData>
    <row r="1" spans="1:20">
      <c r="A1" s="8" t="s">
        <v>352</v>
      </c>
      <c r="B1" s="8" t="s">
        <v>353</v>
      </c>
      <c r="C1" s="8" t="s">
        <v>354</v>
      </c>
      <c r="D1" s="8" t="s">
        <v>355</v>
      </c>
      <c r="E1" s="8" t="s">
        <v>356</v>
      </c>
      <c r="F1" s="8" t="s">
        <v>357</v>
      </c>
      <c r="G1" s="8" t="s">
        <v>358</v>
      </c>
      <c r="H1" s="8" t="s">
        <v>359</v>
      </c>
      <c r="I1" s="8" t="s">
        <v>360</v>
      </c>
      <c r="J1" s="8" t="s">
        <v>361</v>
      </c>
      <c r="K1" s="8" t="s">
        <v>362</v>
      </c>
      <c r="L1" s="8" t="s">
        <v>363</v>
      </c>
      <c r="M1" s="8" t="s">
        <v>364</v>
      </c>
      <c r="N1" s="8" t="s">
        <v>365</v>
      </c>
      <c r="O1" s="8" t="s">
        <v>366</v>
      </c>
      <c r="P1" s="8" t="s">
        <v>367</v>
      </c>
      <c r="Q1" s="8" t="s">
        <v>368</v>
      </c>
      <c r="R1" s="8" t="s">
        <v>369</v>
      </c>
      <c r="S1" s="8" t="s">
        <v>370</v>
      </c>
      <c r="T1" s="8" t="s">
        <v>371</v>
      </c>
    </row>
    <row r="2" spans="1:20">
      <c r="A2" t="s">
        <v>54</v>
      </c>
      <c r="B2" t="s">
        <v>372</v>
      </c>
      <c r="C2" s="14" t="s">
        <v>373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</row>
    <row r="3" spans="1:20">
      <c r="A3" t="s">
        <v>135</v>
      </c>
      <c r="B3" t="s">
        <v>374</v>
      </c>
      <c r="C3" s="14" t="s">
        <v>375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</row>
    <row r="4" spans="1:20">
      <c r="A4" t="s">
        <v>376</v>
      </c>
      <c r="B4" t="s">
        <v>377</v>
      </c>
      <c r="C4" s="14" t="s">
        <v>378</v>
      </c>
      <c r="D4" t="s">
        <v>87</v>
      </c>
      <c r="E4" t="s">
        <v>87</v>
      </c>
      <c r="F4" t="s">
        <v>87</v>
      </c>
      <c r="G4" t="s">
        <v>87</v>
      </c>
      <c r="H4" t="s">
        <v>87</v>
      </c>
      <c r="I4" t="s">
        <v>87</v>
      </c>
      <c r="J4" t="s">
        <v>87</v>
      </c>
      <c r="K4" t="s">
        <v>87</v>
      </c>
      <c r="L4" t="s">
        <v>87</v>
      </c>
      <c r="M4" t="s">
        <v>87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</row>
    <row r="5" spans="1:20">
      <c r="A5" t="s">
        <v>73</v>
      </c>
      <c r="B5" t="s">
        <v>379</v>
      </c>
      <c r="C5" s="14">
        <v>99143842569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</row>
    <row r="6" spans="1:20">
      <c r="A6" t="s">
        <v>152</v>
      </c>
      <c r="B6" t="s">
        <v>380</v>
      </c>
      <c r="C6" s="14">
        <v>28441859157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</row>
    <row r="7" spans="1:20">
      <c r="A7" t="s">
        <v>104</v>
      </c>
      <c r="B7" t="s">
        <v>381</v>
      </c>
      <c r="C7" s="14">
        <v>78106094461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0A04-92D9-45BC-AB39-A8BD0E3DE8A4}">
  <dimension ref="A1:D7"/>
  <sheetViews>
    <sheetView workbookViewId="0">
      <selection activeCell="A2" sqref="A2:A7"/>
    </sheetView>
  </sheetViews>
  <sheetFormatPr defaultRowHeight="15"/>
  <cols>
    <col min="1" max="1" width="15.7109375" customWidth="1"/>
    <col min="2" max="2" width="17.140625" customWidth="1"/>
    <col min="3" max="3" width="67.5703125" customWidth="1"/>
    <col min="4" max="4" width="15.140625" customWidth="1"/>
  </cols>
  <sheetData>
    <row r="1" spans="1:4">
      <c r="A1" s="8" t="s">
        <v>382</v>
      </c>
      <c r="B1" s="8" t="s">
        <v>28</v>
      </c>
      <c r="C1" s="8" t="s">
        <v>383</v>
      </c>
      <c r="D1" s="8" t="s">
        <v>384</v>
      </c>
    </row>
    <row r="2" spans="1:4">
      <c r="A2" s="2" t="s">
        <v>55</v>
      </c>
      <c r="B2" t="s">
        <v>54</v>
      </c>
      <c r="C2" t="s">
        <v>372</v>
      </c>
      <c r="D2" t="s">
        <v>63</v>
      </c>
    </row>
    <row r="3" spans="1:4">
      <c r="A3" s="2" t="s">
        <v>136</v>
      </c>
      <c r="B3" t="s">
        <v>135</v>
      </c>
      <c r="C3" t="s">
        <v>385</v>
      </c>
      <c r="D3" t="s">
        <v>386</v>
      </c>
    </row>
    <row r="4" spans="1:4">
      <c r="A4" s="2" t="s">
        <v>89</v>
      </c>
      <c r="B4" t="s">
        <v>73</v>
      </c>
      <c r="C4" t="s">
        <v>379</v>
      </c>
      <c r="D4" t="s">
        <v>63</v>
      </c>
    </row>
    <row r="5" spans="1:4">
      <c r="A5" s="2" t="s">
        <v>74</v>
      </c>
      <c r="B5" t="s">
        <v>73</v>
      </c>
      <c r="C5" t="s">
        <v>387</v>
      </c>
      <c r="D5" t="s">
        <v>63</v>
      </c>
    </row>
    <row r="6" spans="1:4">
      <c r="A6" s="2" t="s">
        <v>153</v>
      </c>
      <c r="B6" t="s">
        <v>152</v>
      </c>
      <c r="C6" t="s">
        <v>388</v>
      </c>
      <c r="D6" t="s">
        <v>161</v>
      </c>
    </row>
    <row r="7" spans="1:4">
      <c r="A7" s="2" t="s">
        <v>105</v>
      </c>
      <c r="B7" t="s">
        <v>104</v>
      </c>
      <c r="C7" t="s">
        <v>389</v>
      </c>
      <c r="D7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9696-78EA-4A94-8A1E-92BAD3662F85}">
  <dimension ref="A1:H11"/>
  <sheetViews>
    <sheetView workbookViewId="0">
      <selection activeCell="E12" sqref="E12"/>
    </sheetView>
  </sheetViews>
  <sheetFormatPr defaultRowHeight="15"/>
  <cols>
    <col min="1" max="1" width="14.28515625" customWidth="1"/>
    <col min="2" max="2" width="17.28515625" customWidth="1"/>
    <col min="3" max="3" width="15.42578125" customWidth="1"/>
    <col min="4" max="4" width="16.140625" customWidth="1"/>
    <col min="5" max="5" width="18" customWidth="1"/>
    <col min="6" max="6" width="15.28515625" customWidth="1"/>
    <col min="7" max="7" width="11.7109375" customWidth="1"/>
    <col min="8" max="8" width="17.140625" customWidth="1"/>
  </cols>
  <sheetData>
    <row r="1" spans="1:8">
      <c r="A1" s="8" t="s">
        <v>390</v>
      </c>
      <c r="B1" s="8" t="s">
        <v>321</v>
      </c>
      <c r="C1" s="8" t="s">
        <v>320</v>
      </c>
      <c r="D1" s="8" t="s">
        <v>391</v>
      </c>
      <c r="E1" s="8" t="s">
        <v>28</v>
      </c>
      <c r="F1" s="8" t="s">
        <v>29</v>
      </c>
      <c r="G1" s="8" t="s">
        <v>392</v>
      </c>
      <c r="H1" s="8" t="s">
        <v>393</v>
      </c>
    </row>
    <row r="2" spans="1:8">
      <c r="A2" s="14" t="s">
        <v>394</v>
      </c>
      <c r="B2" s="14" t="s">
        <v>219</v>
      </c>
      <c r="C2" s="14" t="s">
        <v>53</v>
      </c>
      <c r="D2" s="2" t="s">
        <v>334</v>
      </c>
      <c r="E2" s="14" t="s">
        <v>54</v>
      </c>
      <c r="F2" s="11" t="s">
        <v>55</v>
      </c>
      <c r="G2" s="14" t="s">
        <v>71</v>
      </c>
      <c r="H2" s="14" t="s">
        <v>71</v>
      </c>
    </row>
    <row r="3" spans="1:8">
      <c r="A3" s="14" t="s">
        <v>395</v>
      </c>
      <c r="B3" s="14" t="s">
        <v>232</v>
      </c>
      <c r="C3" s="11" t="s">
        <v>134</v>
      </c>
      <c r="D3" s="11" t="s">
        <v>331</v>
      </c>
      <c r="E3" s="11" t="s">
        <v>135</v>
      </c>
      <c r="F3" s="11" t="s">
        <v>136</v>
      </c>
      <c r="G3" s="14" t="s">
        <v>71</v>
      </c>
      <c r="H3" s="14" t="s">
        <v>71</v>
      </c>
    </row>
    <row r="4" spans="1:8">
      <c r="A4" s="14" t="s">
        <v>396</v>
      </c>
      <c r="B4" s="14" t="s">
        <v>256</v>
      </c>
      <c r="C4" s="11" t="s">
        <v>72</v>
      </c>
      <c r="D4" s="11" t="s">
        <v>334</v>
      </c>
      <c r="E4" s="11" t="s">
        <v>73</v>
      </c>
      <c r="F4" s="11" t="s">
        <v>74</v>
      </c>
      <c r="G4" s="14" t="s">
        <v>87</v>
      </c>
      <c r="H4" s="14" t="s">
        <v>71</v>
      </c>
    </row>
    <row r="5" spans="1:8">
      <c r="A5" s="14" t="s">
        <v>397</v>
      </c>
      <c r="B5" s="14" t="s">
        <v>242</v>
      </c>
      <c r="C5" s="11" t="s">
        <v>88</v>
      </c>
      <c r="D5" s="11" t="s">
        <v>337</v>
      </c>
      <c r="E5" s="11" t="s">
        <v>73</v>
      </c>
      <c r="F5" s="11" t="s">
        <v>89</v>
      </c>
      <c r="G5" s="14" t="s">
        <v>87</v>
      </c>
      <c r="H5" s="14" t="s">
        <v>87</v>
      </c>
    </row>
    <row r="6" spans="1:8">
      <c r="A6" s="14" t="s">
        <v>398</v>
      </c>
      <c r="B6" s="11" t="s">
        <v>264</v>
      </c>
      <c r="C6" s="11" t="s">
        <v>120</v>
      </c>
      <c r="D6" s="11" t="s">
        <v>340</v>
      </c>
      <c r="E6" s="11" t="s">
        <v>54</v>
      </c>
      <c r="F6" s="11" t="s">
        <v>55</v>
      </c>
      <c r="G6" s="14" t="s">
        <v>71</v>
      </c>
      <c r="H6" s="14" t="s">
        <v>71</v>
      </c>
    </row>
    <row r="7" spans="1:8">
      <c r="A7" s="14" t="s">
        <v>399</v>
      </c>
      <c r="B7" s="11" t="s">
        <v>290</v>
      </c>
      <c r="C7" s="14" t="s">
        <v>134</v>
      </c>
      <c r="D7" s="11" t="s">
        <v>343</v>
      </c>
      <c r="E7" s="11" t="s">
        <v>135</v>
      </c>
      <c r="F7" s="11" t="s">
        <v>136</v>
      </c>
      <c r="G7" s="14" t="s">
        <v>71</v>
      </c>
      <c r="H7" s="14" t="s">
        <v>71</v>
      </c>
    </row>
    <row r="8" spans="1:8">
      <c r="A8" s="14" t="s">
        <v>400</v>
      </c>
      <c r="B8" s="14" t="s">
        <v>297</v>
      </c>
      <c r="C8" s="11" t="s">
        <v>88</v>
      </c>
      <c r="D8" s="11" t="s">
        <v>346</v>
      </c>
      <c r="E8" s="11" t="s">
        <v>73</v>
      </c>
      <c r="F8" s="11" t="s">
        <v>89</v>
      </c>
      <c r="G8" s="14" t="s">
        <v>87</v>
      </c>
      <c r="H8" s="14" t="s">
        <v>87</v>
      </c>
    </row>
    <row r="9" spans="1:8">
      <c r="A9" s="14" t="s">
        <v>401</v>
      </c>
      <c r="B9" s="14" t="s">
        <v>277</v>
      </c>
      <c r="C9" s="11" t="s">
        <v>103</v>
      </c>
      <c r="D9" s="11" t="s">
        <v>349</v>
      </c>
      <c r="E9" t="s">
        <v>104</v>
      </c>
      <c r="F9" s="2" t="s">
        <v>105</v>
      </c>
      <c r="G9" s="14" t="s">
        <v>87</v>
      </c>
      <c r="H9" s="14" t="s">
        <v>71</v>
      </c>
    </row>
    <row r="10" spans="1:8">
      <c r="C10" s="2"/>
    </row>
    <row r="11" spans="1:8">
      <c r="C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Jake Yendell (22484785)</cp:lastModifiedBy>
  <cp:revision/>
  <dcterms:created xsi:type="dcterms:W3CDTF">2022-08-23T03:44:54Z</dcterms:created>
  <dcterms:modified xsi:type="dcterms:W3CDTF">2022-09-08T07:29:22Z</dcterms:modified>
  <cp:category/>
  <cp:contentStatus/>
</cp:coreProperties>
</file>