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esktop\"/>
    </mc:Choice>
  </mc:AlternateContent>
  <xr:revisionPtr revIDLastSave="0" documentId="13_ncr:1_{6F7830ED-2FBF-444F-BCF1-144BAA224AFE}" xr6:coauthVersionLast="43" xr6:coauthVersionMax="43" xr10:uidLastSave="{00000000-0000-0000-0000-000000000000}"/>
  <bookViews>
    <workbookView xWindow="-120" yWindow="-120" windowWidth="29040" windowHeight="16440" xr2:uid="{4F8C3E57-9FD7-4C6F-A4D0-5738FCA1C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1" l="1"/>
  <c r="R11" i="1"/>
  <c r="R8" i="1"/>
  <c r="R7" i="1"/>
  <c r="R9" i="1"/>
  <c r="Q11" i="1"/>
  <c r="Q10" i="1"/>
  <c r="Q9" i="1"/>
  <c r="Q8" i="1"/>
  <c r="Q7" i="1"/>
  <c r="P7" i="1"/>
  <c r="O11" i="1"/>
  <c r="O10" i="1"/>
  <c r="O9" i="1"/>
  <c r="O8" i="1"/>
  <c r="O7" i="1"/>
  <c r="N11" i="1"/>
  <c r="N10" i="1"/>
  <c r="N9" i="1"/>
  <c r="N8" i="1"/>
  <c r="N7" i="1"/>
  <c r="M11" i="1"/>
  <c r="M10" i="1"/>
  <c r="M9" i="1"/>
  <c r="M8" i="1"/>
  <c r="M7" i="1"/>
  <c r="L11" i="1"/>
  <c r="L10" i="1"/>
  <c r="L9" i="1"/>
  <c r="L8" i="1"/>
</calcChain>
</file>

<file path=xl/sharedStrings.xml><?xml version="1.0" encoding="utf-8"?>
<sst xmlns="http://schemas.openxmlformats.org/spreadsheetml/2006/main" count="64" uniqueCount="53">
  <si>
    <t>Pressure Sensor</t>
  </si>
  <si>
    <t>Inlet</t>
  </si>
  <si>
    <t>Exhaust</t>
  </si>
  <si>
    <t>ACH 1</t>
  </si>
  <si>
    <t>ACH 2</t>
  </si>
  <si>
    <t>ACH 3</t>
  </si>
  <si>
    <t>ACH 4</t>
  </si>
  <si>
    <t>ACH 5</t>
  </si>
  <si>
    <t>ACH 6</t>
  </si>
  <si>
    <t>ACH 7</t>
  </si>
  <si>
    <t>Muscle No</t>
  </si>
  <si>
    <t>ACH 16</t>
  </si>
  <si>
    <t>DAQ2 - CH7</t>
  </si>
  <si>
    <t>DAQ2 - CH5</t>
  </si>
  <si>
    <t>DAQ7 - CH6</t>
  </si>
  <si>
    <t>DAQ7 - CH4</t>
  </si>
  <si>
    <t>DAQ2 - CH6</t>
  </si>
  <si>
    <t>DAQ7 - CH3</t>
  </si>
  <si>
    <t>DAQ2 - CH4</t>
  </si>
  <si>
    <t>DAQ7 - CH2</t>
  </si>
  <si>
    <t>DAQ2 - CH3</t>
  </si>
  <si>
    <t>DAQ7 - CH5</t>
  </si>
  <si>
    <t>DAQ2 - CH2</t>
  </si>
  <si>
    <t>DAQ7 - CH1</t>
  </si>
  <si>
    <t>DAQ1 - CH7</t>
  </si>
  <si>
    <t>DAQ1 - CH5</t>
  </si>
  <si>
    <t>DAQ8 - CH7</t>
  </si>
  <si>
    <t>DAQ8 - CH5</t>
  </si>
  <si>
    <t>DAQ1 - CH6</t>
  </si>
  <si>
    <t>DAQ8 - CH4</t>
  </si>
  <si>
    <t>DAQ1 - CH4</t>
  </si>
  <si>
    <t>DAQ1 - CH2</t>
  </si>
  <si>
    <t>DAQ1 - CH3</t>
  </si>
  <si>
    <t>DAQ8 - CH3</t>
  </si>
  <si>
    <t>DAQ8 - CH6</t>
  </si>
  <si>
    <t>DAQ8 - CH2</t>
  </si>
  <si>
    <t>pressure</t>
  </si>
  <si>
    <t>ACH1</t>
  </si>
  <si>
    <t>ACH4</t>
  </si>
  <si>
    <t>ACH2</t>
  </si>
  <si>
    <t>ACH7</t>
  </si>
  <si>
    <t>ACH6</t>
  </si>
  <si>
    <t>ACH16</t>
  </si>
  <si>
    <t>ACH3</t>
  </si>
  <si>
    <t>TEST 1 -- Don’t use these values</t>
  </si>
  <si>
    <t>GONE</t>
  </si>
  <si>
    <t>.225 TO -.225</t>
  </si>
  <si>
    <t>output is so weird. Oscilating</t>
  </si>
  <si>
    <t>sorted. Look in the GUI vi for the coefficients</t>
  </si>
  <si>
    <t>input*-1000   followed by median 100</t>
  </si>
  <si>
    <t>USE THIS</t>
  </si>
  <si>
    <t>sensor not working</t>
  </si>
  <si>
    <t>muscle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</si>
</sst>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5" borderId="0" xfId="0" applyFill="1"/>
    <xf numFmtId="0" fontId="1" fillId="4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ACH1</a:t>
            </a:r>
            <a:r>
              <a:rPr lang="en-US" baseline="0"/>
              <a:t> Vs Presure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116396532907614E-2"/>
                  <c:y val="-0.38808345520485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Sheet1!$K$7:$K$11</c:f>
              <c:numCache>
                <c:formatCode>General</c:formatCode>
                <c:ptCount val="5"/>
                <c:pt idx="0">
                  <c:v>-9.2050000000000007E-2</c:v>
                </c:pt>
                <c:pt idx="1">
                  <c:v>-9.4600000000000004E-2</c:v>
                </c:pt>
                <c:pt idx="2">
                  <c:v>-9.6500000000000002E-2</c:v>
                </c:pt>
                <c:pt idx="3">
                  <c:v>-9.74E-2</c:v>
                </c:pt>
                <c:pt idx="4">
                  <c:v>-9.8400000000000001E-2</c:v>
                </c:pt>
              </c:numCache>
            </c:numRef>
          </c:xVal>
          <c:yVal>
            <c:numRef>
              <c:f>Sheet1!$S$7:$S$11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0-4C31-B0A2-BCB81CA21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12480"/>
        <c:axId val="548713792"/>
      </c:scatterChart>
      <c:valAx>
        <c:axId val="5487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13792"/>
        <c:crosses val="autoZero"/>
        <c:crossBetween val="midCat"/>
      </c:valAx>
      <c:valAx>
        <c:axId val="5487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1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ach2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395698023082136"/>
                  <c:y val="5.39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Sheet1!$M$41:$M$47</c:f>
              <c:numCache>
                <c:formatCode>General</c:formatCode>
                <c:ptCount val="7"/>
                <c:pt idx="0">
                  <c:v>100.9</c:v>
                </c:pt>
                <c:pt idx="1">
                  <c:v>101.9</c:v>
                </c:pt>
                <c:pt idx="2">
                  <c:v>102.9</c:v>
                </c:pt>
                <c:pt idx="3">
                  <c:v>103.9</c:v>
                </c:pt>
                <c:pt idx="4">
                  <c:v>104.9</c:v>
                </c:pt>
                <c:pt idx="5">
                  <c:v>105.9</c:v>
                </c:pt>
                <c:pt idx="6">
                  <c:v>106.7</c:v>
                </c:pt>
              </c:numCache>
            </c:numRef>
          </c:xVal>
          <c:yVal>
            <c:numRef>
              <c:f>Sheet1!$S$41:$S$47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A-4C85-A16F-21C011B90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19448"/>
        <c:axId val="706611576"/>
      </c:scatterChart>
      <c:valAx>
        <c:axId val="70661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11576"/>
        <c:crosses val="autoZero"/>
        <c:crossBetween val="midCat"/>
      </c:valAx>
      <c:valAx>
        <c:axId val="7066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1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ach7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268927206398218E-2"/>
                  <c:y val="-0.38196837335631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Sheet1!$N$41:$N$47</c:f>
              <c:numCache>
                <c:formatCode>General</c:formatCode>
                <c:ptCount val="7"/>
                <c:pt idx="0">
                  <c:v>-1.5</c:v>
                </c:pt>
                <c:pt idx="1">
                  <c:v>-8.4</c:v>
                </c:pt>
                <c:pt idx="2">
                  <c:v>-15.5</c:v>
                </c:pt>
                <c:pt idx="3">
                  <c:v>-22.4</c:v>
                </c:pt>
                <c:pt idx="4">
                  <c:v>-29.8</c:v>
                </c:pt>
                <c:pt idx="5">
                  <c:v>-35.5</c:v>
                </c:pt>
                <c:pt idx="6">
                  <c:v>-42</c:v>
                </c:pt>
              </c:numCache>
            </c:numRef>
          </c:xVal>
          <c:yVal>
            <c:numRef>
              <c:f>Sheet1!$S$41:$S$47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6-47FA-BA88-8F9F8B9A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2688"/>
        <c:axId val="120760064"/>
      </c:scatterChart>
      <c:valAx>
        <c:axId val="12076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0064"/>
        <c:crosses val="autoZero"/>
        <c:crossBetween val="midCat"/>
      </c:valAx>
      <c:valAx>
        <c:axId val="1207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ACH6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630517467084707"/>
                  <c:y val="2.61976549413735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Sheet1!$O$41:$O$47</c:f>
              <c:numCache>
                <c:formatCode>General</c:formatCode>
                <c:ptCount val="7"/>
                <c:pt idx="0">
                  <c:v>91.1</c:v>
                </c:pt>
                <c:pt idx="1">
                  <c:v>92</c:v>
                </c:pt>
                <c:pt idx="2">
                  <c:v>92.9</c:v>
                </c:pt>
                <c:pt idx="3">
                  <c:v>93.7</c:v>
                </c:pt>
                <c:pt idx="4">
                  <c:v>94.9</c:v>
                </c:pt>
                <c:pt idx="5">
                  <c:v>95.8</c:v>
                </c:pt>
                <c:pt idx="6">
                  <c:v>96.7</c:v>
                </c:pt>
              </c:numCache>
            </c:numRef>
          </c:xVal>
          <c:yVal>
            <c:numRef>
              <c:f>Sheet1!$S$41:$S$47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C-4B83-986F-21B609E2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29288"/>
        <c:axId val="706622072"/>
      </c:scatterChart>
      <c:valAx>
        <c:axId val="70662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22072"/>
        <c:crosses val="autoZero"/>
        <c:crossBetween val="midCat"/>
      </c:valAx>
      <c:valAx>
        <c:axId val="7066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2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ACH4</a:t>
            </a:r>
            <a:r>
              <a:rPr lang="en-US" baseline="0"/>
              <a:t> Vs Presure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968503937007874E-2"/>
                  <c:y val="-0.3918556086796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Sheet1!$L$7:$L$11</c:f>
              <c:numCache>
                <c:formatCode>General</c:formatCode>
                <c:ptCount val="5"/>
                <c:pt idx="0">
                  <c:v>-9.7799999999999998E-2</c:v>
                </c:pt>
                <c:pt idx="1">
                  <c:v>-0.10209</c:v>
                </c:pt>
                <c:pt idx="2">
                  <c:v>-0.1032</c:v>
                </c:pt>
                <c:pt idx="3">
                  <c:v>-0.10455</c:v>
                </c:pt>
                <c:pt idx="4">
                  <c:v>-0.1055</c:v>
                </c:pt>
              </c:numCache>
            </c:numRef>
          </c:xVal>
          <c:yVal>
            <c:numRef>
              <c:f>Sheet1!$S$7:$S$11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D-4400-A6B8-41B33C584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29472"/>
        <c:axId val="541603256"/>
      </c:scatterChart>
      <c:valAx>
        <c:axId val="6590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03256"/>
        <c:crosses val="autoZero"/>
        <c:crossBetween val="midCat"/>
      </c:valAx>
      <c:valAx>
        <c:axId val="5416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ACH2 Vs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162096117295682E-2"/>
                  <c:y val="-0.37477887518395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Sheet1!$M$7:$M$11</c:f>
              <c:numCache>
                <c:formatCode>General</c:formatCode>
                <c:ptCount val="5"/>
                <c:pt idx="0">
                  <c:v>-0.10350000000000001</c:v>
                </c:pt>
                <c:pt idx="1">
                  <c:v>-0.106274592</c:v>
                </c:pt>
                <c:pt idx="2">
                  <c:v>-0.107594908</c:v>
                </c:pt>
                <c:pt idx="3">
                  <c:v>-0.10896120500000001</c:v>
                </c:pt>
                <c:pt idx="4">
                  <c:v>-0.10971661000000001</c:v>
                </c:pt>
              </c:numCache>
            </c:numRef>
          </c:xVal>
          <c:yVal>
            <c:numRef>
              <c:f>Sheet1!$S$7:$S$11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2-4062-9BE6-742B09E3F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87336"/>
        <c:axId val="547789304"/>
      </c:scatterChart>
      <c:valAx>
        <c:axId val="54778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89304"/>
        <c:crosses val="autoZero"/>
        <c:crossBetween val="midCat"/>
      </c:valAx>
      <c:valAx>
        <c:axId val="54778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8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ACH7</a:t>
            </a:r>
            <a:r>
              <a:rPr lang="en-US" baseline="0"/>
              <a:t> Vs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5640658554046"/>
          <c:y val="0.28585845896909795"/>
          <c:w val="0.79178620854211401"/>
          <c:h val="0.535348845959416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97742782152232"/>
                  <c:y val="-1.61079584590297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Sheet1!$N$7:$N$11</c:f>
              <c:numCache>
                <c:formatCode>General</c:formatCode>
                <c:ptCount val="5"/>
                <c:pt idx="0">
                  <c:v>1.5309100000000001E-3</c:v>
                </c:pt>
                <c:pt idx="1">
                  <c:v>2.0947939999999998E-2</c:v>
                </c:pt>
                <c:pt idx="2">
                  <c:v>3.3157237999999999E-2</c:v>
                </c:pt>
                <c:pt idx="3">
                  <c:v>3.9478208000000001E-2</c:v>
                </c:pt>
                <c:pt idx="4">
                  <c:v>4.4634630000000002E-2</c:v>
                </c:pt>
              </c:numCache>
            </c:numRef>
          </c:xVal>
          <c:yVal>
            <c:numRef>
              <c:f>Sheet1!$S$7:$S$11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7-443C-8341-43D4885EB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14840"/>
        <c:axId val="539615168"/>
      </c:scatterChart>
      <c:valAx>
        <c:axId val="53961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15168"/>
        <c:crosses val="autoZero"/>
        <c:crossBetween val="midCat"/>
      </c:valAx>
      <c:valAx>
        <c:axId val="5396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1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ACH6</a:t>
            </a:r>
            <a:r>
              <a:rPr lang="en-US" baseline="0"/>
              <a:t> Vs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706474190726163E-3"/>
                  <c:y val="-0.37192074948964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Sheet1!$O$7:$O$11</c:f>
              <c:numCache>
                <c:formatCode>General</c:formatCode>
                <c:ptCount val="5"/>
                <c:pt idx="0">
                  <c:v>-9.3097723000000007E-2</c:v>
                </c:pt>
                <c:pt idx="1">
                  <c:v>-9.5856587000000007E-2</c:v>
                </c:pt>
                <c:pt idx="2">
                  <c:v>-9.8319858999999996E-2</c:v>
                </c:pt>
                <c:pt idx="3">
                  <c:v>-9.8805944999999992E-2</c:v>
                </c:pt>
                <c:pt idx="4">
                  <c:v>-9.9994884999999992E-2</c:v>
                </c:pt>
              </c:numCache>
            </c:numRef>
          </c:xVal>
          <c:yVal>
            <c:numRef>
              <c:f>Sheet1!$S$7:$S$11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B-4B53-87D6-CB76B43E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80136"/>
        <c:axId val="443980464"/>
      </c:scatterChart>
      <c:valAx>
        <c:axId val="44398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80464"/>
        <c:crosses val="autoZero"/>
        <c:crossBetween val="midCat"/>
      </c:valAx>
      <c:valAx>
        <c:axId val="4439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8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ACH5 Vs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471852233424092E-2"/>
                  <c:y val="-0.32452288125806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Sheet1!$Q$7:$Q$11</c:f>
              <c:numCache>
                <c:formatCode>General</c:formatCode>
                <c:ptCount val="5"/>
                <c:pt idx="0">
                  <c:v>-9.3938519999999998E-2</c:v>
                </c:pt>
                <c:pt idx="1">
                  <c:v>-9.6572577999999992E-2</c:v>
                </c:pt>
                <c:pt idx="2">
                  <c:v>-9.7919167000000001E-2</c:v>
                </c:pt>
                <c:pt idx="3">
                  <c:v>-9.9127813000000009E-2</c:v>
                </c:pt>
                <c:pt idx="4">
                  <c:v>-0.100205084</c:v>
                </c:pt>
              </c:numCache>
            </c:numRef>
          </c:xVal>
          <c:yVal>
            <c:numRef>
              <c:f>Sheet1!$S$7:$S$11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7-4BF3-97BB-6073F74E7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27888"/>
        <c:axId val="545530184"/>
      </c:scatterChart>
      <c:valAx>
        <c:axId val="54552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30184"/>
        <c:crosses val="autoZero"/>
        <c:crossBetween val="midCat"/>
      </c:valAx>
      <c:valAx>
        <c:axId val="5455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2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ACH3 Vs Pressure</a:t>
            </a:r>
          </a:p>
        </c:rich>
      </c:tx>
      <c:layout>
        <c:manualLayout>
          <c:xMode val="edge"/>
          <c:yMode val="edge"/>
          <c:x val="0.3817152230971129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764952253308761E-2"/>
                  <c:y val="-0.23193059837965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Sheet1!$R$7:$R$11</c:f>
              <c:numCache>
                <c:formatCode>General</c:formatCode>
                <c:ptCount val="5"/>
                <c:pt idx="0">
                  <c:v>-8.1457955999999998E-2</c:v>
                </c:pt>
                <c:pt idx="1">
                  <c:v>-8.4019754000000002E-2</c:v>
                </c:pt>
                <c:pt idx="2">
                  <c:v>-8.7382936999999994E-2</c:v>
                </c:pt>
                <c:pt idx="3">
                  <c:v>-8.8512755999999998E-2</c:v>
                </c:pt>
                <c:pt idx="4">
                  <c:v>-8.9675420000000006E-2</c:v>
                </c:pt>
              </c:numCache>
            </c:numRef>
          </c:xVal>
          <c:yVal>
            <c:numRef>
              <c:f>Sheet1!$S$7:$S$11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1-4484-8C6D-CE8E9DD0F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64992"/>
        <c:axId val="553093264"/>
      </c:scatterChart>
      <c:valAx>
        <c:axId val="6703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93264"/>
        <c:crosses val="autoZero"/>
        <c:crossBetween val="midCat"/>
      </c:valAx>
      <c:valAx>
        <c:axId val="5530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</a:t>
            </a:r>
            <a:r>
              <a:rPr lang="en-US" baseline="0"/>
              <a:t>1 Vs p</a:t>
            </a:r>
            <a:endParaRPr lang="en-US"/>
          </a:p>
        </c:rich>
      </c:tx>
      <c:layout>
        <c:manualLayout>
          <c:xMode val="edge"/>
          <c:yMode val="edge"/>
          <c:x val="0.284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387341005451244E-2"/>
                  <c:y val="-1.84753363228699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Sheet1!$K$41:$K$47</c:f>
              <c:numCache>
                <c:formatCode>General</c:formatCode>
                <c:ptCount val="7"/>
                <c:pt idx="0">
                  <c:v>89.45</c:v>
                </c:pt>
                <c:pt idx="1">
                  <c:v>90.6</c:v>
                </c:pt>
                <c:pt idx="2">
                  <c:v>91.6</c:v>
                </c:pt>
                <c:pt idx="3">
                  <c:v>92.6</c:v>
                </c:pt>
                <c:pt idx="4">
                  <c:v>93.75</c:v>
                </c:pt>
                <c:pt idx="5">
                  <c:v>94.75</c:v>
                </c:pt>
                <c:pt idx="6">
                  <c:v>95.8</c:v>
                </c:pt>
              </c:numCache>
            </c:numRef>
          </c:xVal>
          <c:yVal>
            <c:numRef>
              <c:f>Sheet1!$S$41:$S$47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8-4644-88E0-B8542B93B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63120"/>
        <c:axId val="559565416"/>
      </c:scatterChart>
      <c:valAx>
        <c:axId val="5595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65416"/>
        <c:crosses val="autoZero"/>
        <c:crossBetween val="midCat"/>
      </c:valAx>
      <c:valAx>
        <c:axId val="5595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6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ach4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0147399395144808E-2"/>
                  <c:y val="-2.57232577015512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Sheet1!$L$41:$L$47</c:f>
              <c:numCache>
                <c:formatCode>General</c:formatCode>
                <c:ptCount val="7"/>
                <c:pt idx="0">
                  <c:v>96.3</c:v>
                </c:pt>
                <c:pt idx="1">
                  <c:v>97.3</c:v>
                </c:pt>
                <c:pt idx="2">
                  <c:v>98.3</c:v>
                </c:pt>
                <c:pt idx="3">
                  <c:v>99.5</c:v>
                </c:pt>
                <c:pt idx="4">
                  <c:v>100.35</c:v>
                </c:pt>
                <c:pt idx="5">
                  <c:v>101.3</c:v>
                </c:pt>
                <c:pt idx="6">
                  <c:v>102.4</c:v>
                </c:pt>
              </c:numCache>
            </c:numRef>
          </c:xVal>
          <c:yVal>
            <c:numRef>
              <c:f>Sheet1!$S$41:$S$47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B-496F-9696-6979C4DA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051520"/>
        <c:axId val="650049880"/>
      </c:scatterChart>
      <c:valAx>
        <c:axId val="65005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9880"/>
        <c:crosses val="autoZero"/>
        <c:crossBetween val="midCat"/>
      </c:valAx>
      <c:valAx>
        <c:axId val="6500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5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12</xdr:row>
      <xdr:rowOff>42863</xdr:rowOff>
    </xdr:from>
    <xdr:to>
      <xdr:col>13</xdr:col>
      <xdr:colOff>238125</xdr:colOff>
      <xdr:row>21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43F2EB-DD6E-40B3-BFF4-F238439FB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12</xdr:row>
      <xdr:rowOff>80962</xdr:rowOff>
    </xdr:from>
    <xdr:to>
      <xdr:col>17</xdr:col>
      <xdr:colOff>476250</xdr:colOff>
      <xdr:row>21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4F4A6B-B0DD-4725-A7FD-66207C599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571501</xdr:colOff>
      <xdr:row>12</xdr:row>
      <xdr:rowOff>104775</xdr:rowOff>
    </xdr:from>
    <xdr:to>
      <xdr:col>22</xdr:col>
      <xdr:colOff>285751</xdr:colOff>
      <xdr:row>21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3ED91C-AF94-4729-AB63-087537D28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409575</xdr:colOff>
      <xdr:row>22</xdr:row>
      <xdr:rowOff>28581</xdr:rowOff>
    </xdr:from>
    <xdr:to>
      <xdr:col>13</xdr:col>
      <xdr:colOff>19050</xdr:colOff>
      <xdr:row>30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1B2F53-612B-4E9A-AF15-D20D1AF40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22</xdr:row>
      <xdr:rowOff>66675</xdr:rowOff>
    </xdr:from>
    <xdr:to>
      <xdr:col>17</xdr:col>
      <xdr:colOff>504825</xdr:colOff>
      <xdr:row>30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6AED5C-7A26-4F51-9BB0-A1211850E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581025</xdr:colOff>
      <xdr:row>22</xdr:row>
      <xdr:rowOff>47624</xdr:rowOff>
    </xdr:from>
    <xdr:to>
      <xdr:col>22</xdr:col>
      <xdr:colOff>590550</xdr:colOff>
      <xdr:row>30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623016-72A8-4139-B0FB-7E409BABE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104775</xdr:colOff>
      <xdr:row>4</xdr:row>
      <xdr:rowOff>9525</xdr:rowOff>
    </xdr:from>
    <xdr:to>
      <xdr:col>23</xdr:col>
      <xdr:colOff>571500</xdr:colOff>
      <xdr:row>12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E14043-54D3-478B-BCA4-FF68D769E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409575</xdr:colOff>
      <xdr:row>48</xdr:row>
      <xdr:rowOff>171449</xdr:rowOff>
    </xdr:from>
    <xdr:to>
      <xdr:col>13</xdr:col>
      <xdr:colOff>371475</xdr:colOff>
      <xdr:row>60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775E1-BFF1-410D-A268-7526772BF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504824</xdr:colOff>
      <xdr:row>48</xdr:row>
      <xdr:rowOff>133349</xdr:rowOff>
    </xdr:from>
    <xdr:to>
      <xdr:col>18</xdr:col>
      <xdr:colOff>209549</xdr:colOff>
      <xdr:row>59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D62D4-CD3F-4B50-A367-E8F0B3717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471487</xdr:colOff>
      <xdr:row>60</xdr:row>
      <xdr:rowOff>142875</xdr:rowOff>
    </xdr:from>
    <xdr:to>
      <xdr:col>13</xdr:col>
      <xdr:colOff>400050</xdr:colOff>
      <xdr:row>72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CDC258-7B4F-4516-97AF-9A4883FDA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42862</xdr:colOff>
      <xdr:row>60</xdr:row>
      <xdr:rowOff>114300</xdr:rowOff>
    </xdr:from>
    <xdr:to>
      <xdr:col>19</xdr:col>
      <xdr:colOff>190500</xdr:colOff>
      <xdr:row>70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665B52-1421-4E24-82C6-1A594D553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357188</xdr:colOff>
      <xdr:row>48</xdr:row>
      <xdr:rowOff>85724</xdr:rowOff>
    </xdr:from>
    <xdr:to>
      <xdr:col>23</xdr:col>
      <xdr:colOff>314326</xdr:colOff>
      <xdr:row>58</xdr:row>
      <xdr:rowOff>76199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7C5890-633B-4442-9E1E-8D1613FF2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82DC-3226-4C33-8AF3-901929CDF00F}">
  <dimension ref="B2:Z74"/>
  <sheetViews>
    <sheetView tabSelected="1" topLeftCell="B1" workbookViewId="0">
      <selection activeCell="G24" sqref="G24"/>
    </sheetView>
  </sheetViews>
  <sheetFormatPr defaultRowHeight="15" x14ac:dyDescent="0.25"/>
  <cols>
    <col min="1" max="1" width="8.7109375" customWidth="1"/>
    <col min="5" max="5" width="12.140625" customWidth="1"/>
    <col min="6" max="6" width="12.42578125" customWidth="1"/>
    <col min="7" max="7" width="13.5703125" customWidth="1"/>
    <col min="9" max="9" width="10.140625" customWidth="1"/>
    <col min="10" max="10" width="10.7109375" customWidth="1"/>
    <col min="11" max="11" width="13" customWidth="1"/>
    <col min="12" max="12" width="12.28515625" customWidth="1"/>
  </cols>
  <sheetData>
    <row r="2" spans="2:25" x14ac:dyDescent="0.25">
      <c r="B2" s="2"/>
      <c r="C2" s="2"/>
      <c r="D2" s="2"/>
      <c r="E2" s="2"/>
      <c r="F2" s="2"/>
      <c r="G2" s="2"/>
    </row>
    <row r="3" spans="2:25" x14ac:dyDescent="0.25">
      <c r="B3" s="2"/>
      <c r="C3" s="1" t="s">
        <v>10</v>
      </c>
      <c r="D3" s="1" t="s">
        <v>0</v>
      </c>
      <c r="E3" s="1" t="s">
        <v>1</v>
      </c>
      <c r="F3" s="1" t="s">
        <v>2</v>
      </c>
      <c r="G3" s="2" t="s">
        <v>52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2:25" x14ac:dyDescent="0.25">
      <c r="B4" s="2"/>
      <c r="C4" s="1">
        <v>1</v>
      </c>
      <c r="D4" s="1" t="s">
        <v>3</v>
      </c>
      <c r="E4" s="1" t="s">
        <v>12</v>
      </c>
      <c r="F4" s="1" t="s">
        <v>24</v>
      </c>
      <c r="G4" s="7"/>
      <c r="I4" s="3"/>
      <c r="O4" s="6" t="s">
        <v>44</v>
      </c>
      <c r="P4" s="6"/>
      <c r="Q4" s="6"/>
      <c r="R4" s="6"/>
      <c r="Y4" s="3"/>
    </row>
    <row r="5" spans="2:25" x14ac:dyDescent="0.25">
      <c r="B5" s="2"/>
      <c r="C5" s="1">
        <v>5</v>
      </c>
      <c r="D5" s="1"/>
      <c r="E5" s="1" t="s">
        <v>13</v>
      </c>
      <c r="F5" s="1" t="s">
        <v>25</v>
      </c>
      <c r="G5" s="7"/>
      <c r="I5" s="3"/>
      <c r="Y5" s="3"/>
    </row>
    <row r="6" spans="2:25" x14ac:dyDescent="0.25">
      <c r="B6" s="2"/>
      <c r="C6" s="1">
        <v>3</v>
      </c>
      <c r="D6" s="1"/>
      <c r="E6" s="1" t="s">
        <v>14</v>
      </c>
      <c r="F6" s="1" t="s">
        <v>26</v>
      </c>
      <c r="G6" s="8"/>
      <c r="I6" s="3"/>
      <c r="K6" t="s">
        <v>37</v>
      </c>
      <c r="L6" t="s">
        <v>38</v>
      </c>
      <c r="M6" t="s">
        <v>39</v>
      </c>
      <c r="N6" t="s">
        <v>40</v>
      </c>
      <c r="O6" t="s">
        <v>41</v>
      </c>
      <c r="P6" t="s">
        <v>42</v>
      </c>
      <c r="Q6" t="s">
        <v>7</v>
      </c>
      <c r="R6" t="s">
        <v>43</v>
      </c>
      <c r="S6" t="s">
        <v>36</v>
      </c>
      <c r="Y6" s="3"/>
    </row>
    <row r="7" spans="2:25" x14ac:dyDescent="0.25">
      <c r="B7" s="2"/>
      <c r="C7" s="1">
        <v>4</v>
      </c>
      <c r="D7" s="1" t="s">
        <v>6</v>
      </c>
      <c r="E7" s="1" t="s">
        <v>15</v>
      </c>
      <c r="F7" s="1" t="s">
        <v>27</v>
      </c>
      <c r="G7" s="8"/>
      <c r="I7" s="3"/>
      <c r="K7">
        <v>-9.2050000000000007E-2</v>
      </c>
      <c r="L7">
        <v>-9.7799999999999998E-2</v>
      </c>
      <c r="M7">
        <f>-103.5*0.001</f>
        <v>-0.10350000000000001</v>
      </c>
      <c r="N7">
        <f>1.53091*0.001</f>
        <v>1.5309100000000001E-3</v>
      </c>
      <c r="O7">
        <f>-93.097723*0.001</f>
        <v>-9.3097723000000007E-2</v>
      </c>
      <c r="P7">
        <f>-215.185376*0.001</f>
        <v>-0.21518537599999998</v>
      </c>
      <c r="Q7">
        <f>-93.93852*0.001</f>
        <v>-9.3938519999999998E-2</v>
      </c>
      <c r="R7">
        <f>-81.457956*0.001</f>
        <v>-8.1457955999999998E-2</v>
      </c>
      <c r="S7">
        <v>0</v>
      </c>
      <c r="Y7" s="3"/>
    </row>
    <row r="8" spans="2:25" x14ac:dyDescent="0.25">
      <c r="B8" s="2"/>
      <c r="C8" s="1"/>
      <c r="D8" s="1"/>
      <c r="E8" s="1"/>
      <c r="F8" s="1"/>
      <c r="G8" s="2"/>
      <c r="I8" s="3"/>
      <c r="K8">
        <v>-9.4600000000000004E-2</v>
      </c>
      <c r="L8">
        <f>-102.09*0.001</f>
        <v>-0.10209</v>
      </c>
      <c r="M8">
        <f>-106.274592*0.001</f>
        <v>-0.106274592</v>
      </c>
      <c r="N8">
        <f>20.94794*0.001</f>
        <v>2.0947939999999998E-2</v>
      </c>
      <c r="O8">
        <f>-95.856587*0.001</f>
        <v>-9.5856587000000007E-2</v>
      </c>
      <c r="Q8">
        <f>-96.572578*0.001</f>
        <v>-9.6572577999999992E-2</v>
      </c>
      <c r="R8">
        <f>-84.019754*0.001</f>
        <v>-8.4019754000000002E-2</v>
      </c>
      <c r="S8">
        <v>10</v>
      </c>
      <c r="Y8" s="3"/>
    </row>
    <row r="9" spans="2:25" x14ac:dyDescent="0.25">
      <c r="B9" s="2"/>
      <c r="C9" s="1">
        <v>2</v>
      </c>
      <c r="D9" s="1" t="s">
        <v>4</v>
      </c>
      <c r="E9" s="1" t="s">
        <v>16</v>
      </c>
      <c r="F9" s="1" t="s">
        <v>28</v>
      </c>
      <c r="G9" s="11"/>
      <c r="I9" s="3"/>
      <c r="K9">
        <v>-9.6500000000000002E-2</v>
      </c>
      <c r="L9">
        <f>-103.2*0.001</f>
        <v>-0.1032</v>
      </c>
      <c r="M9">
        <f>-107.594908*0.001</f>
        <v>-0.107594908</v>
      </c>
      <c r="N9">
        <f>33.157238*0.001</f>
        <v>3.3157237999999999E-2</v>
      </c>
      <c r="O9">
        <f>-98.319859*0.001</f>
        <v>-9.8319858999999996E-2</v>
      </c>
      <c r="Q9">
        <f>-97.919167*0.001</f>
        <v>-9.7919167000000001E-2</v>
      </c>
      <c r="R9">
        <f>-87.382937*0.001</f>
        <v>-8.7382936999999994E-2</v>
      </c>
      <c r="S9">
        <v>20</v>
      </c>
      <c r="Y9" s="3"/>
    </row>
    <row r="10" spans="2:25" x14ac:dyDescent="0.25">
      <c r="B10" s="2"/>
      <c r="C10" s="1">
        <v>7</v>
      </c>
      <c r="D10" s="1" t="s">
        <v>9</v>
      </c>
      <c r="E10" s="1" t="s">
        <v>17</v>
      </c>
      <c r="F10" s="1" t="s">
        <v>29</v>
      </c>
      <c r="G10" s="12"/>
      <c r="I10" s="3"/>
      <c r="K10">
        <v>-9.74E-2</v>
      </c>
      <c r="L10">
        <f>-104.55*0.001</f>
        <v>-0.10455</v>
      </c>
      <c r="M10">
        <f>-108.961205*0.001</f>
        <v>-0.10896120500000001</v>
      </c>
      <c r="N10">
        <f>39.478208*0.001</f>
        <v>3.9478208000000001E-2</v>
      </c>
      <c r="O10">
        <f>-98.805945*0.001</f>
        <v>-9.8805944999999992E-2</v>
      </c>
      <c r="Q10">
        <f>-99.127813*0.001</f>
        <v>-9.9127813000000009E-2</v>
      </c>
      <c r="R10">
        <f>-88.512756*0.001</f>
        <v>-8.8512755999999998E-2</v>
      </c>
      <c r="S10">
        <v>25</v>
      </c>
      <c r="Y10" s="3"/>
    </row>
    <row r="11" spans="2:25" x14ac:dyDescent="0.25">
      <c r="B11" s="2"/>
      <c r="C11" s="1"/>
      <c r="D11" s="1"/>
      <c r="E11" s="1"/>
      <c r="F11" s="1"/>
      <c r="G11" s="2"/>
      <c r="I11" s="3"/>
      <c r="K11">
        <v>-9.8400000000000001E-2</v>
      </c>
      <c r="L11">
        <f>-105.5*0.001</f>
        <v>-0.1055</v>
      </c>
      <c r="M11">
        <f>-109.71661*0.001</f>
        <v>-0.10971661000000001</v>
      </c>
      <c r="N11">
        <f>44.63463*0.001</f>
        <v>4.4634630000000002E-2</v>
      </c>
      <c r="O11">
        <f>-99.994885*0.001</f>
        <v>-9.9994884999999992E-2</v>
      </c>
      <c r="Q11">
        <f>-100.205084*0.001</f>
        <v>-0.100205084</v>
      </c>
      <c r="R11">
        <f>-89.67542*0.001</f>
        <v>-8.9675420000000006E-2</v>
      </c>
      <c r="S11">
        <v>30</v>
      </c>
      <c r="Y11" s="3"/>
    </row>
    <row r="12" spans="2:25" x14ac:dyDescent="0.25">
      <c r="B12" s="2"/>
      <c r="C12" s="1">
        <v>6</v>
      </c>
      <c r="D12" s="1" t="s">
        <v>8</v>
      </c>
      <c r="E12" s="1" t="s">
        <v>18</v>
      </c>
      <c r="F12" s="1" t="s">
        <v>30</v>
      </c>
      <c r="G12" s="9"/>
      <c r="I12" s="3"/>
      <c r="Y12" s="3"/>
    </row>
    <row r="13" spans="2:25" x14ac:dyDescent="0.25">
      <c r="B13" s="2" t="s">
        <v>51</v>
      </c>
      <c r="C13" s="1">
        <v>8</v>
      </c>
      <c r="D13" s="1" t="s">
        <v>11</v>
      </c>
      <c r="E13" s="1" t="s">
        <v>19</v>
      </c>
      <c r="F13" s="1" t="s">
        <v>33</v>
      </c>
      <c r="G13" s="9"/>
      <c r="I13" s="3"/>
      <c r="Y13" s="3"/>
    </row>
    <row r="14" spans="2:25" x14ac:dyDescent="0.25">
      <c r="B14" s="2"/>
      <c r="C14" s="1">
        <v>9</v>
      </c>
      <c r="D14" s="1"/>
      <c r="E14" s="1" t="s">
        <v>20</v>
      </c>
      <c r="F14" s="1" t="s">
        <v>32</v>
      </c>
      <c r="G14" s="9"/>
      <c r="I14" s="3"/>
      <c r="Y14" s="3"/>
    </row>
    <row r="15" spans="2:25" x14ac:dyDescent="0.25">
      <c r="B15" s="2"/>
      <c r="C15" s="1">
        <v>10</v>
      </c>
      <c r="D15" s="1"/>
      <c r="E15" s="1" t="s">
        <v>21</v>
      </c>
      <c r="F15" s="1" t="s">
        <v>34</v>
      </c>
      <c r="G15" s="9"/>
      <c r="I15" s="3"/>
      <c r="Y15" s="3"/>
    </row>
    <row r="16" spans="2:25" x14ac:dyDescent="0.25">
      <c r="B16" s="2"/>
      <c r="C16" s="1"/>
      <c r="D16" s="1"/>
      <c r="E16" s="1"/>
      <c r="F16" s="1"/>
      <c r="G16" s="2"/>
      <c r="I16" s="3"/>
      <c r="Y16" s="3"/>
    </row>
    <row r="17" spans="2:25" x14ac:dyDescent="0.25">
      <c r="B17" s="2"/>
      <c r="C17" s="1">
        <v>11</v>
      </c>
      <c r="D17" s="1" t="s">
        <v>7</v>
      </c>
      <c r="E17" s="1" t="s">
        <v>22</v>
      </c>
      <c r="F17" s="1" t="s">
        <v>31</v>
      </c>
      <c r="G17" s="10"/>
      <c r="I17" s="3"/>
      <c r="Y17" s="3"/>
    </row>
    <row r="18" spans="2:25" x14ac:dyDescent="0.25">
      <c r="B18" s="2" t="s">
        <v>51</v>
      </c>
      <c r="C18" s="1">
        <v>12</v>
      </c>
      <c r="D18" s="1" t="s">
        <v>5</v>
      </c>
      <c r="E18" s="1" t="s">
        <v>23</v>
      </c>
      <c r="F18" s="1" t="s">
        <v>35</v>
      </c>
      <c r="G18" s="10"/>
      <c r="I18" s="3"/>
      <c r="Y18" s="3"/>
    </row>
    <row r="19" spans="2:25" x14ac:dyDescent="0.25">
      <c r="B19" s="2"/>
      <c r="C19" s="2"/>
      <c r="D19" s="2"/>
      <c r="E19" s="2"/>
      <c r="F19" s="2"/>
      <c r="G19" s="2"/>
      <c r="I19" s="3"/>
      <c r="Y19" s="3"/>
    </row>
    <row r="20" spans="2:25" x14ac:dyDescent="0.25">
      <c r="I20" s="3"/>
      <c r="Y20" s="3"/>
    </row>
    <row r="21" spans="2:25" x14ac:dyDescent="0.25">
      <c r="I21" s="3"/>
      <c r="Y21" s="3"/>
    </row>
    <row r="22" spans="2:25" x14ac:dyDescent="0.25">
      <c r="I22" s="3"/>
      <c r="Y22" s="3"/>
    </row>
    <row r="23" spans="2:25" x14ac:dyDescent="0.25">
      <c r="I23" s="3"/>
      <c r="Y23" s="3"/>
    </row>
    <row r="24" spans="2:25" x14ac:dyDescent="0.25">
      <c r="I24" s="3"/>
      <c r="Y24" s="3"/>
    </row>
    <row r="25" spans="2:25" x14ac:dyDescent="0.25">
      <c r="I25" s="3"/>
      <c r="Y25" s="3"/>
    </row>
    <row r="26" spans="2:25" x14ac:dyDescent="0.25">
      <c r="I26" s="3"/>
      <c r="Y26" s="3"/>
    </row>
    <row r="27" spans="2:25" x14ac:dyDescent="0.25">
      <c r="I27" s="3"/>
      <c r="Y27" s="3"/>
    </row>
    <row r="28" spans="2:25" x14ac:dyDescent="0.25">
      <c r="I28" s="3"/>
      <c r="Y28" s="3"/>
    </row>
    <row r="29" spans="2:25" x14ac:dyDescent="0.25">
      <c r="I29" s="3"/>
      <c r="Y29" s="3"/>
    </row>
    <row r="30" spans="2:25" x14ac:dyDescent="0.25">
      <c r="I30" s="3"/>
      <c r="Y30" s="3"/>
    </row>
    <row r="31" spans="2:25" x14ac:dyDescent="0.25">
      <c r="I31" s="3"/>
      <c r="Y31" s="3"/>
    </row>
    <row r="32" spans="2:25" x14ac:dyDescent="0.25">
      <c r="I32" s="3"/>
      <c r="Y32" s="3"/>
    </row>
    <row r="33" spans="9:25" x14ac:dyDescent="0.25"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6" spans="9:25" x14ac:dyDescent="0.25"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9:25" x14ac:dyDescent="0.25">
      <c r="I37" s="3"/>
      <c r="O37" s="5" t="s">
        <v>50</v>
      </c>
      <c r="Y37" s="3"/>
    </row>
    <row r="38" spans="9:25" x14ac:dyDescent="0.25">
      <c r="I38" s="3"/>
      <c r="N38" t="s">
        <v>49</v>
      </c>
      <c r="Y38" s="3"/>
    </row>
    <row r="39" spans="9:25" x14ac:dyDescent="0.25">
      <c r="I39" s="3"/>
      <c r="Y39" s="3"/>
    </row>
    <row r="40" spans="9:25" x14ac:dyDescent="0.25">
      <c r="I40" s="3"/>
      <c r="K40" t="s">
        <v>37</v>
      </c>
      <c r="L40" t="s">
        <v>38</v>
      </c>
      <c r="M40" t="s">
        <v>39</v>
      </c>
      <c r="N40" t="s">
        <v>40</v>
      </c>
      <c r="O40" t="s">
        <v>41</v>
      </c>
      <c r="P40" t="s">
        <v>42</v>
      </c>
      <c r="Q40" t="s">
        <v>7</v>
      </c>
      <c r="R40" t="s">
        <v>43</v>
      </c>
      <c r="S40" t="s">
        <v>36</v>
      </c>
      <c r="Y40" s="3"/>
    </row>
    <row r="41" spans="9:25" x14ac:dyDescent="0.25">
      <c r="I41" s="3"/>
      <c r="K41">
        <v>89.45</v>
      </c>
      <c r="L41">
        <v>96.3</v>
      </c>
      <c r="M41">
        <v>100.9</v>
      </c>
      <c r="N41">
        <v>-1.5</v>
      </c>
      <c r="O41">
        <v>91.1</v>
      </c>
      <c r="P41" t="s">
        <v>45</v>
      </c>
      <c r="Q41">
        <v>91.8</v>
      </c>
      <c r="R41" t="s">
        <v>46</v>
      </c>
      <c r="S41">
        <v>0</v>
      </c>
      <c r="Y41" s="3"/>
    </row>
    <row r="42" spans="9:25" x14ac:dyDescent="0.25">
      <c r="I42" s="3"/>
      <c r="K42">
        <v>90.6</v>
      </c>
      <c r="L42">
        <v>97.3</v>
      </c>
      <c r="M42">
        <v>101.9</v>
      </c>
      <c r="N42">
        <v>-8.4</v>
      </c>
      <c r="O42">
        <v>92</v>
      </c>
      <c r="Q42" t="s">
        <v>48</v>
      </c>
      <c r="R42" t="s">
        <v>47</v>
      </c>
      <c r="S42">
        <v>5</v>
      </c>
      <c r="Y42" s="3"/>
    </row>
    <row r="43" spans="9:25" x14ac:dyDescent="0.25">
      <c r="I43" s="3"/>
      <c r="K43">
        <v>91.6</v>
      </c>
      <c r="L43">
        <v>98.3</v>
      </c>
      <c r="M43">
        <v>102.9</v>
      </c>
      <c r="N43">
        <v>-15.5</v>
      </c>
      <c r="O43">
        <v>92.9</v>
      </c>
      <c r="S43">
        <v>10</v>
      </c>
      <c r="Y43" s="3"/>
    </row>
    <row r="44" spans="9:25" x14ac:dyDescent="0.25">
      <c r="I44" s="3"/>
      <c r="K44">
        <v>92.6</v>
      </c>
      <c r="L44">
        <v>99.5</v>
      </c>
      <c r="M44">
        <v>103.9</v>
      </c>
      <c r="N44">
        <v>-22.4</v>
      </c>
      <c r="O44">
        <v>93.7</v>
      </c>
      <c r="S44">
        <v>15</v>
      </c>
      <c r="Y44" s="3"/>
    </row>
    <row r="45" spans="9:25" x14ac:dyDescent="0.25">
      <c r="I45" s="3"/>
      <c r="K45">
        <v>93.75</v>
      </c>
      <c r="L45">
        <v>100.35</v>
      </c>
      <c r="M45">
        <v>104.9</v>
      </c>
      <c r="N45">
        <v>-29.8</v>
      </c>
      <c r="O45">
        <v>94.9</v>
      </c>
      <c r="S45">
        <v>20</v>
      </c>
      <c r="Y45" s="3"/>
    </row>
    <row r="46" spans="9:25" x14ac:dyDescent="0.25">
      <c r="I46" s="3"/>
      <c r="K46">
        <v>94.75</v>
      </c>
      <c r="L46">
        <v>101.3</v>
      </c>
      <c r="M46">
        <v>105.9</v>
      </c>
      <c r="N46">
        <v>-35.5</v>
      </c>
      <c r="O46">
        <v>95.8</v>
      </c>
      <c r="S46">
        <v>25</v>
      </c>
      <c r="Y46" s="3"/>
    </row>
    <row r="47" spans="9:25" x14ac:dyDescent="0.25">
      <c r="I47" s="3"/>
      <c r="K47">
        <v>95.8</v>
      </c>
      <c r="L47">
        <v>102.4</v>
      </c>
      <c r="M47">
        <v>106.7</v>
      </c>
      <c r="N47">
        <v>-42</v>
      </c>
      <c r="O47">
        <v>96.7</v>
      </c>
      <c r="S47">
        <v>30</v>
      </c>
      <c r="Y47" s="3"/>
    </row>
    <row r="48" spans="9:25" x14ac:dyDescent="0.25">
      <c r="I48" s="3"/>
      <c r="Y48" s="3"/>
    </row>
    <row r="49" spans="9:25" x14ac:dyDescent="0.25">
      <c r="I49" s="3"/>
      <c r="Y49" s="3"/>
    </row>
    <row r="50" spans="9:25" x14ac:dyDescent="0.25">
      <c r="I50" s="3"/>
      <c r="Y50" s="3"/>
    </row>
    <row r="51" spans="9:25" x14ac:dyDescent="0.25">
      <c r="I51" s="3"/>
      <c r="Y51" s="3"/>
    </row>
    <row r="52" spans="9:25" x14ac:dyDescent="0.25">
      <c r="I52" s="3"/>
      <c r="Y52" s="3"/>
    </row>
    <row r="53" spans="9:25" x14ac:dyDescent="0.25">
      <c r="I53" s="3"/>
      <c r="Y53" s="3"/>
    </row>
    <row r="54" spans="9:25" x14ac:dyDescent="0.25">
      <c r="I54" s="3"/>
      <c r="Y54" s="3"/>
    </row>
    <row r="55" spans="9:25" x14ac:dyDescent="0.25">
      <c r="I55" s="3"/>
      <c r="Y55" s="3"/>
    </row>
    <row r="56" spans="9:25" x14ac:dyDescent="0.25">
      <c r="I56" s="3"/>
      <c r="Y56" s="3"/>
    </row>
    <row r="57" spans="9:25" x14ac:dyDescent="0.25">
      <c r="I57" s="3"/>
      <c r="Y57" s="3"/>
    </row>
    <row r="58" spans="9:25" x14ac:dyDescent="0.25">
      <c r="I58" s="3"/>
      <c r="Y58" s="3"/>
    </row>
    <row r="59" spans="9:25" x14ac:dyDescent="0.25">
      <c r="I59" s="3"/>
      <c r="Y59" s="3"/>
    </row>
    <row r="60" spans="9:25" x14ac:dyDescent="0.25">
      <c r="I60" s="3"/>
      <c r="Y60" s="3"/>
    </row>
    <row r="61" spans="9:25" x14ac:dyDescent="0.25">
      <c r="I61" s="3"/>
      <c r="Y61" s="3"/>
    </row>
    <row r="62" spans="9:25" x14ac:dyDescent="0.25">
      <c r="I62" s="3"/>
      <c r="Y62" s="3"/>
    </row>
    <row r="63" spans="9:25" x14ac:dyDescent="0.25">
      <c r="I63" s="3"/>
      <c r="Y63" s="3"/>
    </row>
    <row r="64" spans="9:25" x14ac:dyDescent="0.25">
      <c r="I64" s="3"/>
      <c r="Y64" s="3"/>
    </row>
    <row r="65" spans="9:26" x14ac:dyDescent="0.25">
      <c r="I65" s="3"/>
      <c r="Y65" s="3"/>
    </row>
    <row r="66" spans="9:26" x14ac:dyDescent="0.25">
      <c r="I66" s="3"/>
      <c r="Y66" s="3"/>
    </row>
    <row r="67" spans="9:26" x14ac:dyDescent="0.25">
      <c r="I67" s="3"/>
      <c r="Y67" s="3"/>
    </row>
    <row r="68" spans="9:26" x14ac:dyDescent="0.25">
      <c r="I68" s="3"/>
      <c r="Y68" s="3"/>
    </row>
    <row r="69" spans="9:26" x14ac:dyDescent="0.25">
      <c r="I69" s="3"/>
      <c r="Y69" s="3"/>
    </row>
    <row r="70" spans="9:26" x14ac:dyDescent="0.25">
      <c r="I70" s="3"/>
      <c r="Y70" s="3"/>
    </row>
    <row r="71" spans="9:26" x14ac:dyDescent="0.25">
      <c r="I71" s="3"/>
      <c r="Y71" s="3"/>
    </row>
    <row r="72" spans="9:26" x14ac:dyDescent="0.25">
      <c r="I72" s="3"/>
      <c r="Y72" s="3"/>
    </row>
    <row r="73" spans="9:26" x14ac:dyDescent="0.25">
      <c r="I73" s="3"/>
      <c r="Y73" s="3"/>
    </row>
    <row r="74" spans="9:26" x14ac:dyDescent="0.25"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4"/>
    </row>
  </sheetData>
  <mergeCells count="1">
    <mergeCell ref="O4:R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2019-05-22T20:03:13Z</dcterms:created>
  <dcterms:modified xsi:type="dcterms:W3CDTF">2019-06-19T21:53:28Z</dcterms:modified>
</cp:coreProperties>
</file>