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s1512187_ed_ac_uk/Documents/Documents/PhD/Interviews/"/>
    </mc:Choice>
  </mc:AlternateContent>
  <xr:revisionPtr revIDLastSave="117" documentId="13_ncr:1_{83584A76-9DDA-428C-A035-998435B570EE}" xr6:coauthVersionLast="47" xr6:coauthVersionMax="47" xr10:uidLastSave="{38EE92FF-A2D5-4F27-AE5C-BE9699B1EAC2}"/>
  <bookViews>
    <workbookView xWindow="-110" yWindow="-110" windowWidth="19420" windowHeight="11500" xr2:uid="{00000000-000D-0000-FFFF-FFFF00000000}"/>
  </bookViews>
  <sheets>
    <sheet name="Interviews" sheetId="1" r:id="rId1"/>
    <sheet name="Transcrip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" i="1" l="1"/>
  <c r="O4" i="1"/>
  <c r="H3" i="2"/>
  <c r="H4" i="2"/>
  <c r="H5" i="2"/>
  <c r="H2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F5" i="2"/>
  <c r="N5" i="1"/>
  <c r="N4" i="1"/>
  <c r="N3" i="1"/>
  <c r="N2" i="1"/>
  <c r="N8" i="1"/>
  <c r="N7" i="1"/>
  <c r="F3" i="2"/>
  <c r="F4" i="2"/>
  <c r="F2" i="2"/>
  <c r="E3" i="2"/>
  <c r="E4" i="2"/>
  <c r="E5" i="2"/>
  <c r="E6" i="2"/>
  <c r="F8" i="2" s="1"/>
  <c r="H8" i="2" s="1"/>
  <c r="E7" i="2"/>
  <c r="E8" i="2"/>
  <c r="E9" i="2"/>
  <c r="E10" i="2"/>
  <c r="E11" i="2"/>
  <c r="E12" i="2"/>
  <c r="E13" i="2"/>
  <c r="E14" i="2"/>
  <c r="E15" i="2"/>
  <c r="E16" i="2"/>
  <c r="E17" i="2"/>
  <c r="E2" i="2"/>
  <c r="F31" i="2" l="1"/>
  <c r="H31" i="2" s="1"/>
  <c r="F15" i="2"/>
  <c r="H15" i="2" s="1"/>
  <c r="F14" i="2"/>
  <c r="H14" i="2" s="1"/>
  <c r="F19" i="2"/>
  <c r="H19" i="2" s="1"/>
  <c r="F13" i="2"/>
  <c r="H13" i="2" s="1"/>
  <c r="F30" i="2"/>
  <c r="H30" i="2" s="1"/>
  <c r="F12" i="2"/>
  <c r="H12" i="2" s="1"/>
  <c r="F18" i="2"/>
  <c r="H18" i="2" s="1"/>
  <c r="F11" i="2"/>
  <c r="H11" i="2" s="1"/>
  <c r="F37" i="2"/>
  <c r="H37" i="2" s="1"/>
  <c r="F20" i="2"/>
  <c r="H20" i="2" s="1"/>
  <c r="F10" i="2"/>
  <c r="H10" i="2" s="1"/>
  <c r="F9" i="2"/>
  <c r="H9" i="2" s="1"/>
  <c r="F25" i="2"/>
  <c r="H25" i="2" s="1"/>
  <c r="F7" i="2"/>
  <c r="H7" i="2" s="1"/>
  <c r="F6" i="2"/>
  <c r="H6" i="2" s="1"/>
  <c r="F17" i="2"/>
  <c r="H17" i="2" s="1"/>
  <c r="F16" i="2"/>
  <c r="H16" i="2" s="1"/>
  <c r="F42" i="2"/>
  <c r="H42" i="2" s="1"/>
  <c r="F24" i="2"/>
  <c r="H24" i="2" s="1"/>
  <c r="F41" i="2"/>
  <c r="H41" i="2" s="1"/>
  <c r="F29" i="2"/>
  <c r="H29" i="2" s="1"/>
  <c r="F40" i="2"/>
  <c r="H40" i="2" s="1"/>
  <c r="F28" i="2"/>
  <c r="H28" i="2" s="1"/>
  <c r="F39" i="2"/>
  <c r="H39" i="2" s="1"/>
  <c r="F27" i="2"/>
  <c r="H27" i="2" s="1"/>
  <c r="F26" i="2"/>
  <c r="H26" i="2" s="1"/>
  <c r="F36" i="2"/>
  <c r="H36" i="2" s="1"/>
  <c r="F35" i="2"/>
  <c r="H35" i="2" s="1"/>
  <c r="F23" i="2"/>
  <c r="H23" i="2" s="1"/>
  <c r="F34" i="2"/>
  <c r="H34" i="2" s="1"/>
  <c r="F22" i="2"/>
  <c r="H22" i="2" s="1"/>
  <c r="F33" i="2"/>
  <c r="H33" i="2" s="1"/>
  <c r="F21" i="2"/>
  <c r="H21" i="2" s="1"/>
  <c r="F38" i="2"/>
  <c r="H38" i="2" s="1"/>
  <c r="F32" i="2"/>
  <c r="H32" i="2" s="1"/>
  <c r="N10" i="1"/>
</calcChain>
</file>

<file path=xl/sharedStrings.xml><?xml version="1.0" encoding="utf-8"?>
<sst xmlns="http://schemas.openxmlformats.org/spreadsheetml/2006/main" count="306" uniqueCount="141">
  <si>
    <t>Date</t>
  </si>
  <si>
    <t>Place</t>
  </si>
  <si>
    <t>Interviewee</t>
  </si>
  <si>
    <t>Code</t>
  </si>
  <si>
    <t>El Siecko-Mala</t>
  </si>
  <si>
    <t>Elder</t>
  </si>
  <si>
    <t>Abba Errega</t>
  </si>
  <si>
    <t>Women's Group Vice Chairlady</t>
  </si>
  <si>
    <t>Maikona</t>
  </si>
  <si>
    <t>Cecilia Ramat Roba</t>
  </si>
  <si>
    <t>Community Health Assistant (CHA)</t>
  </si>
  <si>
    <t>Nairobi</t>
  </si>
  <si>
    <t>Piers Simpkin</t>
  </si>
  <si>
    <t>Livestock &amp; Pastoralism Expert</t>
  </si>
  <si>
    <t>Guyo Malicha Roba</t>
  </si>
  <si>
    <t>Balesa Saru</t>
  </si>
  <si>
    <t>Ali Dima</t>
  </si>
  <si>
    <t>Elder, Environment Committee member</t>
  </si>
  <si>
    <t>Midina Godana</t>
  </si>
  <si>
    <t>Women's Group Secretary</t>
  </si>
  <si>
    <t>Bagajo Konchora</t>
  </si>
  <si>
    <t>Senior Animal Health Officer, North Horr Sub-County</t>
  </si>
  <si>
    <t>Parkishon</t>
  </si>
  <si>
    <t>Ntepesi Ndira</t>
  </si>
  <si>
    <t>Position/Description</t>
  </si>
  <si>
    <t>Notes</t>
  </si>
  <si>
    <t>Head of female headed household, not member of a womens group</t>
  </si>
  <si>
    <t>7 children, lives in the same boma as sister and sister's husband, who is the chief</t>
  </si>
  <si>
    <t>Second wife of interviewee 7, originally from Dukana</t>
  </si>
  <si>
    <t>Marsabit</t>
  </si>
  <si>
    <t>Patrick Katelo</t>
  </si>
  <si>
    <t>CEO and co-founder of PACIDA</t>
  </si>
  <si>
    <t>Involved in Farm Africa originally</t>
  </si>
  <si>
    <t>Head of ICPALD, Pastoralism expert with focus on markets</t>
  </si>
  <si>
    <t>Previously head of Jameel Observatory</t>
  </si>
  <si>
    <t>Involved in writing LEGS standards</t>
  </si>
  <si>
    <t>Gender</t>
  </si>
  <si>
    <t>Internal/External</t>
  </si>
  <si>
    <t>M</t>
  </si>
  <si>
    <t>F</t>
  </si>
  <si>
    <t>Internal</t>
  </si>
  <si>
    <t>External</t>
  </si>
  <si>
    <t>Both/External</t>
  </si>
  <si>
    <t>Both/Internal</t>
  </si>
  <si>
    <t>Addis Ababa</t>
  </si>
  <si>
    <t>Samuel Derbyshire</t>
  </si>
  <si>
    <t>JO Regional Head of Research</t>
  </si>
  <si>
    <t>Tahira Mohamed</t>
  </si>
  <si>
    <t>Diba Denge Tasi</t>
  </si>
  <si>
    <t>JO Regional Partnership Lead</t>
  </si>
  <si>
    <t>Pastoralism expert, Moral Economy expert</t>
  </si>
  <si>
    <t>Pastoralism expert</t>
  </si>
  <si>
    <t>Vet, Marsabit County Vet Service Provider</t>
  </si>
  <si>
    <t>DTRA-NK field coordinator</t>
  </si>
  <si>
    <t>Jackson Wachira</t>
  </si>
  <si>
    <t>Resilience expert</t>
  </si>
  <si>
    <t>Worked at CRDD</t>
  </si>
  <si>
    <t>Language</t>
  </si>
  <si>
    <t>Kiswahili</t>
  </si>
  <si>
    <t>Gabra</t>
  </si>
  <si>
    <t>English</t>
  </si>
  <si>
    <t>English/Swahili</t>
  </si>
  <si>
    <t>Kiswahili/English</t>
  </si>
  <si>
    <t>English/Kiswahili</t>
  </si>
  <si>
    <t>Transcribed</t>
  </si>
  <si>
    <t>Y</t>
  </si>
  <si>
    <t>Transcription</t>
  </si>
  <si>
    <t>Length</t>
  </si>
  <si>
    <t>Length (minutes)</t>
  </si>
  <si>
    <t>Cost</t>
  </si>
  <si>
    <t>01_part1_transcript</t>
  </si>
  <si>
    <t>01_part2_transcript</t>
  </si>
  <si>
    <t>02_transcript</t>
  </si>
  <si>
    <t>Total cost</t>
  </si>
  <si>
    <t>Kubi Koti</t>
  </si>
  <si>
    <t>Herder from fora</t>
  </si>
  <si>
    <t>Shamo Denge</t>
  </si>
  <si>
    <t>Guyo Huqa</t>
  </si>
  <si>
    <t>Hurri Hills Center</t>
  </si>
  <si>
    <t>Mamo Roba Abudo</t>
  </si>
  <si>
    <t>Age</t>
  </si>
  <si>
    <t>Shamo Diire</t>
  </si>
  <si>
    <t>Quote Abudo Huka</t>
  </si>
  <si>
    <t>Oboro Budha Ali</t>
  </si>
  <si>
    <t>Gandille</t>
  </si>
  <si>
    <t>Sora Diire</t>
  </si>
  <si>
    <t>Elder &amp; herder</t>
  </si>
  <si>
    <t>Elder lady</t>
  </si>
  <si>
    <t>Male</t>
  </si>
  <si>
    <t>Female</t>
  </si>
  <si>
    <t>TOTAL</t>
  </si>
  <si>
    <t>The mama who owned the herd was also there and was answering many of the questions</t>
  </si>
  <si>
    <t>Brief responses lacking detail</t>
  </si>
  <si>
    <t>Benjamin Buqata Bulle</t>
  </si>
  <si>
    <t>Health Professional in Dispensary</t>
  </si>
  <si>
    <t>Woto Wario Dido</t>
  </si>
  <si>
    <t>Kame Tura Biqa</t>
  </si>
  <si>
    <t>Guyo Hurri Wario</t>
  </si>
  <si>
    <t>Community Disease Reporter (CDR)</t>
  </si>
  <si>
    <t>Roba Abudho Jillo</t>
  </si>
  <si>
    <t>Chief, Hurri Hills</t>
  </si>
  <si>
    <t>Management Committee member of the Mukegu Women's Group</t>
  </si>
  <si>
    <t>Catholic Women Association Secretary</t>
  </si>
  <si>
    <t>Kiswahili/Gabra</t>
  </si>
  <si>
    <t>Shake Dalacha Guyo</t>
  </si>
  <si>
    <t>Widow, Kalacha</t>
  </si>
  <si>
    <t>Interview ended early as respondent had to go herd her goats</t>
  </si>
  <si>
    <t>Bonaya Adano Barako</t>
  </si>
  <si>
    <t>CEO of Kalacha Sub County Referral Hospital</t>
  </si>
  <si>
    <t>Kalacha</t>
  </si>
  <si>
    <t>Adho Roba Bagaja</t>
  </si>
  <si>
    <t>Sabdio Isack</t>
  </si>
  <si>
    <t>Kutur</t>
  </si>
  <si>
    <t>Trained as a Nurse and Clinical Psychologist</t>
  </si>
  <si>
    <t>Indirect responses- shy? Misunderstood questions?</t>
  </si>
  <si>
    <t>Ali Adano</t>
  </si>
  <si>
    <t>Camel Trader</t>
  </si>
  <si>
    <t>Rahma Hassan</t>
  </si>
  <si>
    <t>Pastoralism Expert</t>
  </si>
  <si>
    <t>Tufts/CRDD</t>
  </si>
  <si>
    <t>Rajesh Mosoti</t>
  </si>
  <si>
    <t>Deputy Director, Caritas Marsabit</t>
  </si>
  <si>
    <t>Pauline Marleni</t>
  </si>
  <si>
    <t>Chief Officer, Natural Resources, Forestry and Wildlife under Dept. Water, Environment and Natural Resources</t>
  </si>
  <si>
    <t>Shakhe Katelo</t>
  </si>
  <si>
    <t>Director of Technology, Dept. Water, Environment and Natural Resources</t>
  </si>
  <si>
    <t>Mohamed Asafa</t>
  </si>
  <si>
    <t>Assistant Director for Public Health, Marsabit</t>
  </si>
  <si>
    <t>03_transcript</t>
  </si>
  <si>
    <t>04_transcript</t>
  </si>
  <si>
    <t>07_transcript</t>
  </si>
  <si>
    <t>08_transcript</t>
  </si>
  <si>
    <t>09_transcript</t>
  </si>
  <si>
    <t>Paid</t>
  </si>
  <si>
    <t>Due</t>
  </si>
  <si>
    <t>Bone Yatani</t>
  </si>
  <si>
    <t>Name possibly Ali Boru</t>
  </si>
  <si>
    <t>Ali Boru</t>
  </si>
  <si>
    <t>Yatani</t>
  </si>
  <si>
    <t>FCM digitised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</si>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</sst>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7"/>
  <sheetViews>
    <sheetView tabSelected="1" workbookViewId="0">
      <selection activeCell="Q12" sqref="Q12"/>
    </sheetView>
  </sheetViews>
  <sheetFormatPr defaultRowHeight="14.5" x14ac:dyDescent="0.35"/>
  <cols>
    <col min="1" max="1" width="10.453125" customWidth="1"/>
    <col min="2" max="2" width="16.26953125" customWidth="1"/>
    <col min="3" max="3" width="20.90625" customWidth="1"/>
    <col min="4" max="4" width="52" customWidth="1"/>
    <col min="5" max="5" width="8.08984375" customWidth="1"/>
    <col min="7" max="7" width="5.26953125" bestFit="1" customWidth="1"/>
    <col min="8" max="8" width="16.26953125" customWidth="1"/>
    <col min="9" max="9" width="14.7265625" bestFit="1" customWidth="1"/>
    <col min="10" max="10" width="15.08984375" bestFit="1" customWidth="1"/>
    <col min="11" max="12" width="15.4531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24</v>
      </c>
      <c r="E1" t="s">
        <v>80</v>
      </c>
      <c r="F1" t="s">
        <v>36</v>
      </c>
      <c r="G1" t="s">
        <v>3</v>
      </c>
      <c r="H1" t="s">
        <v>25</v>
      </c>
      <c r="I1" t="s">
        <v>57</v>
      </c>
      <c r="J1" t="s">
        <v>37</v>
      </c>
      <c r="K1" t="s">
        <v>64</v>
      </c>
      <c r="L1" t="s">
        <v>139</v>
      </c>
    </row>
    <row r="2" spans="1:15" x14ac:dyDescent="0.35">
      <c r="A2" s="1">
        <v>45728</v>
      </c>
      <c r="B2" t="s">
        <v>4</v>
      </c>
      <c r="C2" t="s">
        <v>138</v>
      </c>
      <c r="D2" t="s">
        <v>5</v>
      </c>
      <c r="F2" t="s">
        <v>38</v>
      </c>
      <c r="G2">
        <v>1</v>
      </c>
      <c r="I2" t="s">
        <v>58</v>
      </c>
      <c r="J2" t="s">
        <v>40</v>
      </c>
      <c r="K2" t="s">
        <v>65</v>
      </c>
      <c r="L2" t="s">
        <v>140</v>
      </c>
      <c r="M2" t="s">
        <v>40</v>
      </c>
      <c r="N2">
        <f>COUNTIF(J$2:J$40,"Internal")</f>
        <v>20</v>
      </c>
      <c r="O2">
        <f>SUM(N2:N3)</f>
        <v>24</v>
      </c>
    </row>
    <row r="3" spans="1:15" x14ac:dyDescent="0.35">
      <c r="A3" s="1">
        <v>45729</v>
      </c>
      <c r="B3" t="s">
        <v>4</v>
      </c>
      <c r="C3" t="s">
        <v>137</v>
      </c>
      <c r="D3" t="s">
        <v>6</v>
      </c>
      <c r="F3" t="s">
        <v>38</v>
      </c>
      <c r="G3">
        <v>2</v>
      </c>
      <c r="H3" t="s">
        <v>136</v>
      </c>
      <c r="I3" t="s">
        <v>59</v>
      </c>
      <c r="J3" t="s">
        <v>40</v>
      </c>
      <c r="K3" t="s">
        <v>65</v>
      </c>
      <c r="L3" t="s">
        <v>65</v>
      </c>
      <c r="M3" t="s">
        <v>43</v>
      </c>
      <c r="N3">
        <f>COUNTIF(J$2:J$40,"Both/Internal")</f>
        <v>4</v>
      </c>
    </row>
    <row r="4" spans="1:15" x14ac:dyDescent="0.35">
      <c r="A4" s="1">
        <v>45730</v>
      </c>
      <c r="B4" t="s">
        <v>4</v>
      </c>
      <c r="C4" t="s">
        <v>135</v>
      </c>
      <c r="D4" t="s">
        <v>7</v>
      </c>
      <c r="F4" t="s">
        <v>39</v>
      </c>
      <c r="G4">
        <v>3</v>
      </c>
      <c r="I4" t="s">
        <v>59</v>
      </c>
      <c r="J4" t="s">
        <v>40</v>
      </c>
      <c r="K4" t="s">
        <v>65</v>
      </c>
      <c r="L4" t="s">
        <v>65</v>
      </c>
      <c r="M4" t="s">
        <v>41</v>
      </c>
      <c r="N4">
        <f>COUNTIF(J$2:J$40,"External")</f>
        <v>7</v>
      </c>
      <c r="O4">
        <f>SUM(N4:N5)</f>
        <v>12</v>
      </c>
    </row>
    <row r="5" spans="1:15" x14ac:dyDescent="0.35">
      <c r="A5" s="1">
        <v>45737</v>
      </c>
      <c r="B5" t="s">
        <v>8</v>
      </c>
      <c r="C5" t="s">
        <v>9</v>
      </c>
      <c r="D5" t="s">
        <v>10</v>
      </c>
      <c r="F5" t="s">
        <v>39</v>
      </c>
      <c r="G5">
        <v>4</v>
      </c>
      <c r="I5" t="s">
        <v>58</v>
      </c>
      <c r="J5" t="s">
        <v>40</v>
      </c>
      <c r="L5" t="s">
        <v>65</v>
      </c>
      <c r="M5" t="s">
        <v>42</v>
      </c>
      <c r="N5">
        <f>COUNTIF(J$2:J$40,"Both/External")</f>
        <v>5</v>
      </c>
    </row>
    <row r="6" spans="1:15" x14ac:dyDescent="0.35">
      <c r="A6" s="1">
        <v>45756</v>
      </c>
      <c r="B6" t="s">
        <v>11</v>
      </c>
      <c r="C6" t="s">
        <v>12</v>
      </c>
      <c r="D6" t="s">
        <v>13</v>
      </c>
      <c r="F6" t="s">
        <v>38</v>
      </c>
      <c r="G6">
        <v>5</v>
      </c>
      <c r="H6" t="s">
        <v>35</v>
      </c>
      <c r="I6" t="s">
        <v>60</v>
      </c>
      <c r="J6" t="s">
        <v>41</v>
      </c>
      <c r="L6" t="s">
        <v>65</v>
      </c>
    </row>
    <row r="7" spans="1:15" x14ac:dyDescent="0.35">
      <c r="A7" s="1">
        <v>45757</v>
      </c>
      <c r="B7" t="s">
        <v>11</v>
      </c>
      <c r="C7" t="s">
        <v>14</v>
      </c>
      <c r="D7" t="s">
        <v>33</v>
      </c>
      <c r="F7" t="s">
        <v>38</v>
      </c>
      <c r="G7">
        <v>6</v>
      </c>
      <c r="H7" t="s">
        <v>34</v>
      </c>
      <c r="I7" t="s">
        <v>61</v>
      </c>
      <c r="J7" t="s">
        <v>42</v>
      </c>
      <c r="L7" t="s">
        <v>65</v>
      </c>
      <c r="M7" t="s">
        <v>88</v>
      </c>
      <c r="N7">
        <f>COUNTIF(F$2:F$40,"M")</f>
        <v>23</v>
      </c>
    </row>
    <row r="8" spans="1:15" x14ac:dyDescent="0.35">
      <c r="A8" s="1">
        <v>45776</v>
      </c>
      <c r="B8" t="s">
        <v>15</v>
      </c>
      <c r="C8" t="s">
        <v>16</v>
      </c>
      <c r="D8" t="s">
        <v>17</v>
      </c>
      <c r="F8" t="s">
        <v>38</v>
      </c>
      <c r="G8">
        <v>7</v>
      </c>
      <c r="I8" t="s">
        <v>58</v>
      </c>
      <c r="J8" t="s">
        <v>40</v>
      </c>
      <c r="L8" t="s">
        <v>65</v>
      </c>
      <c r="M8" t="s">
        <v>89</v>
      </c>
      <c r="N8">
        <f>COUNTIF(F$2:F$40,"F")</f>
        <v>13</v>
      </c>
    </row>
    <row r="9" spans="1:15" x14ac:dyDescent="0.35">
      <c r="A9" s="1">
        <v>45778</v>
      </c>
      <c r="B9" t="s">
        <v>15</v>
      </c>
      <c r="C9" t="s">
        <v>18</v>
      </c>
      <c r="D9" t="s">
        <v>19</v>
      </c>
      <c r="F9" t="s">
        <v>39</v>
      </c>
      <c r="G9">
        <v>8</v>
      </c>
      <c r="H9" t="s">
        <v>28</v>
      </c>
      <c r="I9" t="s">
        <v>58</v>
      </c>
      <c r="J9" t="s">
        <v>40</v>
      </c>
      <c r="L9" t="s">
        <v>65</v>
      </c>
    </row>
    <row r="10" spans="1:15" x14ac:dyDescent="0.35">
      <c r="A10" s="1">
        <v>45778</v>
      </c>
      <c r="B10" t="s">
        <v>15</v>
      </c>
      <c r="C10" t="s">
        <v>20</v>
      </c>
      <c r="D10" t="s">
        <v>21</v>
      </c>
      <c r="F10" t="s">
        <v>38</v>
      </c>
      <c r="G10">
        <v>9</v>
      </c>
      <c r="I10" t="s">
        <v>58</v>
      </c>
      <c r="J10" t="s">
        <v>40</v>
      </c>
      <c r="L10" t="s">
        <v>65</v>
      </c>
      <c r="M10" t="s">
        <v>90</v>
      </c>
      <c r="N10">
        <f>SUM(N7:N8)</f>
        <v>36</v>
      </c>
    </row>
    <row r="11" spans="1:15" x14ac:dyDescent="0.35">
      <c r="A11" s="1">
        <v>45781</v>
      </c>
      <c r="B11" t="s">
        <v>22</v>
      </c>
      <c r="C11" t="s">
        <v>23</v>
      </c>
      <c r="D11" t="s">
        <v>26</v>
      </c>
      <c r="F11" t="s">
        <v>39</v>
      </c>
      <c r="G11">
        <v>10</v>
      </c>
      <c r="H11" t="s">
        <v>27</v>
      </c>
      <c r="I11" t="s">
        <v>58</v>
      </c>
      <c r="J11" t="s">
        <v>40</v>
      </c>
      <c r="L11" t="s">
        <v>65</v>
      </c>
    </row>
    <row r="12" spans="1:15" x14ac:dyDescent="0.35">
      <c r="A12" s="1">
        <v>45784</v>
      </c>
      <c r="B12" t="s">
        <v>29</v>
      </c>
      <c r="C12" t="s">
        <v>30</v>
      </c>
      <c r="D12" t="s">
        <v>31</v>
      </c>
      <c r="F12" t="s">
        <v>38</v>
      </c>
      <c r="G12">
        <v>11</v>
      </c>
      <c r="H12" t="s">
        <v>32</v>
      </c>
      <c r="I12" t="s">
        <v>62</v>
      </c>
      <c r="J12" t="s">
        <v>42</v>
      </c>
      <c r="L12" t="s">
        <v>65</v>
      </c>
    </row>
    <row r="13" spans="1:15" x14ac:dyDescent="0.35">
      <c r="A13" s="1">
        <v>45785</v>
      </c>
      <c r="B13" t="s">
        <v>29</v>
      </c>
      <c r="C13" t="s">
        <v>48</v>
      </c>
      <c r="D13" t="s">
        <v>52</v>
      </c>
      <c r="F13" t="s">
        <v>38</v>
      </c>
      <c r="G13">
        <v>12</v>
      </c>
      <c r="H13" t="s">
        <v>53</v>
      </c>
      <c r="I13" t="s">
        <v>62</v>
      </c>
      <c r="J13" t="s">
        <v>42</v>
      </c>
      <c r="L13" t="s">
        <v>65</v>
      </c>
    </row>
    <row r="14" spans="1:15" x14ac:dyDescent="0.35">
      <c r="A14" s="1">
        <v>45791</v>
      </c>
      <c r="B14" t="s">
        <v>44</v>
      </c>
      <c r="C14" t="s">
        <v>45</v>
      </c>
      <c r="D14" t="s">
        <v>51</v>
      </c>
      <c r="F14" t="s">
        <v>38</v>
      </c>
      <c r="G14">
        <v>13</v>
      </c>
      <c r="H14" t="s">
        <v>46</v>
      </c>
      <c r="I14" t="s">
        <v>60</v>
      </c>
      <c r="J14" t="s">
        <v>41</v>
      </c>
      <c r="L14" t="s">
        <v>65</v>
      </c>
    </row>
    <row r="15" spans="1:15" x14ac:dyDescent="0.35">
      <c r="A15" s="1">
        <v>45791</v>
      </c>
      <c r="B15" t="s">
        <v>44</v>
      </c>
      <c r="C15" t="s">
        <v>47</v>
      </c>
      <c r="D15" t="s">
        <v>50</v>
      </c>
      <c r="F15" t="s">
        <v>39</v>
      </c>
      <c r="G15">
        <v>14</v>
      </c>
      <c r="H15" t="s">
        <v>49</v>
      </c>
      <c r="I15" t="s">
        <v>63</v>
      </c>
      <c r="J15" t="s">
        <v>42</v>
      </c>
      <c r="L15" t="s">
        <v>65</v>
      </c>
    </row>
    <row r="16" spans="1:15" x14ac:dyDescent="0.35">
      <c r="A16" s="1">
        <v>45807</v>
      </c>
      <c r="B16" t="s">
        <v>11</v>
      </c>
      <c r="C16" t="s">
        <v>54</v>
      </c>
      <c r="D16" t="s">
        <v>55</v>
      </c>
      <c r="F16" t="s">
        <v>38</v>
      </c>
      <c r="G16">
        <v>15</v>
      </c>
      <c r="H16" t="s">
        <v>56</v>
      </c>
      <c r="I16" t="s">
        <v>60</v>
      </c>
      <c r="J16" t="s">
        <v>41</v>
      </c>
      <c r="L16" t="s">
        <v>65</v>
      </c>
    </row>
    <row r="17" spans="1:12" x14ac:dyDescent="0.35">
      <c r="A17" s="1">
        <v>45825</v>
      </c>
      <c r="B17" t="s">
        <v>74</v>
      </c>
      <c r="C17" t="s">
        <v>76</v>
      </c>
      <c r="D17" t="s">
        <v>75</v>
      </c>
      <c r="E17">
        <v>28</v>
      </c>
      <c r="F17" t="s">
        <v>38</v>
      </c>
      <c r="G17">
        <v>16</v>
      </c>
      <c r="I17" t="s">
        <v>59</v>
      </c>
      <c r="J17" t="s">
        <v>40</v>
      </c>
      <c r="L17" t="s">
        <v>65</v>
      </c>
    </row>
    <row r="18" spans="1:12" x14ac:dyDescent="0.35">
      <c r="A18" s="1">
        <v>45825</v>
      </c>
      <c r="B18" t="s">
        <v>74</v>
      </c>
      <c r="C18" t="s">
        <v>77</v>
      </c>
      <c r="D18" t="s">
        <v>75</v>
      </c>
      <c r="E18">
        <v>27</v>
      </c>
      <c r="F18" t="s">
        <v>38</v>
      </c>
      <c r="G18">
        <v>17</v>
      </c>
      <c r="I18" t="s">
        <v>59</v>
      </c>
      <c r="J18" t="s">
        <v>40</v>
      </c>
      <c r="L18" t="s">
        <v>65</v>
      </c>
    </row>
    <row r="19" spans="1:12" x14ac:dyDescent="0.35">
      <c r="A19" s="1">
        <v>45826</v>
      </c>
      <c r="B19" t="s">
        <v>78</v>
      </c>
      <c r="C19" t="s">
        <v>79</v>
      </c>
      <c r="D19" t="s">
        <v>75</v>
      </c>
      <c r="E19">
        <v>30</v>
      </c>
      <c r="F19" t="s">
        <v>38</v>
      </c>
      <c r="G19">
        <v>18</v>
      </c>
      <c r="H19" t="s">
        <v>91</v>
      </c>
      <c r="I19" t="s">
        <v>59</v>
      </c>
      <c r="J19" t="s">
        <v>40</v>
      </c>
      <c r="L19" t="s">
        <v>65</v>
      </c>
    </row>
    <row r="20" spans="1:12" x14ac:dyDescent="0.35">
      <c r="A20" s="1">
        <v>45826</v>
      </c>
      <c r="B20" t="s">
        <v>85</v>
      </c>
      <c r="C20" t="s">
        <v>81</v>
      </c>
      <c r="D20" t="s">
        <v>5</v>
      </c>
      <c r="E20">
        <v>47</v>
      </c>
      <c r="F20" t="s">
        <v>38</v>
      </c>
      <c r="G20">
        <v>19</v>
      </c>
      <c r="I20" t="s">
        <v>59</v>
      </c>
      <c r="J20" t="s">
        <v>40</v>
      </c>
      <c r="L20" t="s">
        <v>65</v>
      </c>
    </row>
    <row r="21" spans="1:12" x14ac:dyDescent="0.35">
      <c r="A21" s="1">
        <v>45826</v>
      </c>
      <c r="B21" t="s">
        <v>84</v>
      </c>
      <c r="C21" t="s">
        <v>82</v>
      </c>
      <c r="D21" t="s">
        <v>86</v>
      </c>
      <c r="E21">
        <v>45</v>
      </c>
      <c r="F21" t="s">
        <v>38</v>
      </c>
      <c r="G21">
        <v>20</v>
      </c>
      <c r="H21" t="s">
        <v>92</v>
      </c>
      <c r="I21" t="s">
        <v>59</v>
      </c>
      <c r="J21" t="s">
        <v>40</v>
      </c>
      <c r="L21" t="s">
        <v>65</v>
      </c>
    </row>
    <row r="22" spans="1:12" x14ac:dyDescent="0.35">
      <c r="A22" s="1">
        <v>45826</v>
      </c>
      <c r="B22" t="s">
        <v>84</v>
      </c>
      <c r="C22" t="s">
        <v>83</v>
      </c>
      <c r="D22" t="s">
        <v>87</v>
      </c>
      <c r="E22">
        <v>50</v>
      </c>
      <c r="F22" t="s">
        <v>39</v>
      </c>
      <c r="G22">
        <v>21</v>
      </c>
      <c r="I22" t="s">
        <v>59</v>
      </c>
      <c r="J22" t="s">
        <v>40</v>
      </c>
      <c r="L22" t="s">
        <v>65</v>
      </c>
    </row>
    <row r="23" spans="1:12" x14ac:dyDescent="0.35">
      <c r="A23" s="1">
        <v>45827</v>
      </c>
      <c r="B23" t="s">
        <v>78</v>
      </c>
      <c r="C23" t="s">
        <v>93</v>
      </c>
      <c r="D23" t="s">
        <v>94</v>
      </c>
      <c r="F23" t="s">
        <v>38</v>
      </c>
      <c r="G23">
        <v>22</v>
      </c>
      <c r="I23" t="s">
        <v>58</v>
      </c>
      <c r="J23" t="s">
        <v>40</v>
      </c>
      <c r="L23" t="s">
        <v>65</v>
      </c>
    </row>
    <row r="24" spans="1:12" x14ac:dyDescent="0.35">
      <c r="A24" s="1">
        <v>45827</v>
      </c>
      <c r="B24" t="s">
        <v>78</v>
      </c>
      <c r="C24" t="s">
        <v>95</v>
      </c>
      <c r="D24" t="s">
        <v>101</v>
      </c>
      <c r="E24">
        <v>48</v>
      </c>
      <c r="F24" t="s">
        <v>39</v>
      </c>
      <c r="G24">
        <v>23</v>
      </c>
      <c r="I24" t="s">
        <v>59</v>
      </c>
      <c r="J24" t="s">
        <v>40</v>
      </c>
      <c r="L24" t="s">
        <v>65</v>
      </c>
    </row>
    <row r="25" spans="1:12" x14ac:dyDescent="0.35">
      <c r="A25" s="1">
        <v>45827</v>
      </c>
      <c r="B25" t="s">
        <v>78</v>
      </c>
      <c r="C25" t="s">
        <v>96</v>
      </c>
      <c r="D25" t="s">
        <v>102</v>
      </c>
      <c r="E25">
        <v>57</v>
      </c>
      <c r="F25" t="s">
        <v>39</v>
      </c>
      <c r="G25">
        <v>24</v>
      </c>
      <c r="I25" t="s">
        <v>59</v>
      </c>
      <c r="J25" t="s">
        <v>40</v>
      </c>
      <c r="L25" t="s">
        <v>65</v>
      </c>
    </row>
    <row r="26" spans="1:12" x14ac:dyDescent="0.35">
      <c r="A26" s="1">
        <v>45827</v>
      </c>
      <c r="B26" t="s">
        <v>78</v>
      </c>
      <c r="C26" t="s">
        <v>97</v>
      </c>
      <c r="D26" t="s">
        <v>98</v>
      </c>
      <c r="E26">
        <v>62</v>
      </c>
      <c r="F26" t="s">
        <v>38</v>
      </c>
      <c r="G26">
        <v>25</v>
      </c>
      <c r="I26" t="s">
        <v>103</v>
      </c>
      <c r="J26" t="s">
        <v>40</v>
      </c>
      <c r="L26" t="s">
        <v>65</v>
      </c>
    </row>
    <row r="27" spans="1:12" x14ac:dyDescent="0.35">
      <c r="A27" s="1">
        <v>45827</v>
      </c>
      <c r="B27" t="s">
        <v>78</v>
      </c>
      <c r="C27" t="s">
        <v>99</v>
      </c>
      <c r="D27" t="s">
        <v>100</v>
      </c>
      <c r="F27" t="s">
        <v>38</v>
      </c>
      <c r="G27">
        <v>26</v>
      </c>
      <c r="I27" t="s">
        <v>58</v>
      </c>
      <c r="J27" t="s">
        <v>40</v>
      </c>
      <c r="L27" t="s">
        <v>65</v>
      </c>
    </row>
    <row r="28" spans="1:12" x14ac:dyDescent="0.35">
      <c r="A28" s="1">
        <v>45828</v>
      </c>
      <c r="B28" t="s">
        <v>109</v>
      </c>
      <c r="C28" t="s">
        <v>104</v>
      </c>
      <c r="D28" t="s">
        <v>105</v>
      </c>
      <c r="E28">
        <v>66</v>
      </c>
      <c r="F28" t="s">
        <v>39</v>
      </c>
      <c r="G28">
        <v>27</v>
      </c>
      <c r="H28" t="s">
        <v>106</v>
      </c>
      <c r="I28" t="s">
        <v>59</v>
      </c>
      <c r="J28" t="s">
        <v>40</v>
      </c>
      <c r="L28" t="s">
        <v>65</v>
      </c>
    </row>
    <row r="29" spans="1:12" x14ac:dyDescent="0.35">
      <c r="A29" s="1">
        <v>45829</v>
      </c>
      <c r="B29" t="s">
        <v>109</v>
      </c>
      <c r="C29" t="s">
        <v>107</v>
      </c>
      <c r="D29" t="s">
        <v>108</v>
      </c>
      <c r="F29" t="s">
        <v>38</v>
      </c>
      <c r="G29">
        <v>28</v>
      </c>
      <c r="H29" t="s">
        <v>113</v>
      </c>
      <c r="I29" t="s">
        <v>58</v>
      </c>
      <c r="J29" t="s">
        <v>43</v>
      </c>
      <c r="L29" t="s">
        <v>65</v>
      </c>
    </row>
    <row r="30" spans="1:12" x14ac:dyDescent="0.35">
      <c r="A30" s="1">
        <v>45829</v>
      </c>
      <c r="B30" t="s">
        <v>112</v>
      </c>
      <c r="C30" t="s">
        <v>110</v>
      </c>
      <c r="D30" t="s">
        <v>98</v>
      </c>
      <c r="E30">
        <v>50</v>
      </c>
      <c r="F30" t="s">
        <v>39</v>
      </c>
      <c r="G30">
        <v>29</v>
      </c>
      <c r="I30" t="s">
        <v>59</v>
      </c>
      <c r="J30" t="s">
        <v>43</v>
      </c>
      <c r="L30" t="s">
        <v>65</v>
      </c>
    </row>
    <row r="31" spans="1:12" x14ac:dyDescent="0.35">
      <c r="A31" s="1">
        <v>45829</v>
      </c>
      <c r="B31" t="s">
        <v>109</v>
      </c>
      <c r="C31" t="s">
        <v>111</v>
      </c>
      <c r="D31" t="s">
        <v>10</v>
      </c>
      <c r="F31" t="s">
        <v>39</v>
      </c>
      <c r="G31">
        <v>30</v>
      </c>
      <c r="H31" t="s">
        <v>114</v>
      </c>
      <c r="I31" t="s">
        <v>58</v>
      </c>
      <c r="J31" t="s">
        <v>43</v>
      </c>
      <c r="L31" t="s">
        <v>65</v>
      </c>
    </row>
    <row r="32" spans="1:12" x14ac:dyDescent="0.35">
      <c r="A32" s="1">
        <v>45830</v>
      </c>
      <c r="B32" t="s">
        <v>109</v>
      </c>
      <c r="C32" t="s">
        <v>115</v>
      </c>
      <c r="D32" t="s">
        <v>116</v>
      </c>
      <c r="F32" t="s">
        <v>38</v>
      </c>
      <c r="G32">
        <v>31</v>
      </c>
      <c r="I32" t="s">
        <v>58</v>
      </c>
      <c r="J32" t="s">
        <v>43</v>
      </c>
      <c r="L32" t="s">
        <v>65</v>
      </c>
    </row>
    <row r="33" spans="1:12" x14ac:dyDescent="0.35">
      <c r="A33" s="1">
        <v>45830</v>
      </c>
      <c r="B33" t="s">
        <v>29</v>
      </c>
      <c r="C33" t="s">
        <v>117</v>
      </c>
      <c r="D33" t="s">
        <v>118</v>
      </c>
      <c r="F33" t="s">
        <v>39</v>
      </c>
      <c r="G33">
        <v>32</v>
      </c>
      <c r="H33" t="s">
        <v>119</v>
      </c>
      <c r="I33" t="s">
        <v>62</v>
      </c>
      <c r="J33" t="s">
        <v>42</v>
      </c>
      <c r="L33" t="s">
        <v>65</v>
      </c>
    </row>
    <row r="34" spans="1:12" x14ac:dyDescent="0.35">
      <c r="A34" s="1">
        <v>45831</v>
      </c>
      <c r="B34" t="s">
        <v>29</v>
      </c>
      <c r="C34" t="s">
        <v>120</v>
      </c>
      <c r="D34" t="s">
        <v>121</v>
      </c>
      <c r="F34" t="s">
        <v>38</v>
      </c>
      <c r="G34">
        <v>33</v>
      </c>
      <c r="I34" t="s">
        <v>62</v>
      </c>
      <c r="J34" t="s">
        <v>41</v>
      </c>
      <c r="L34" t="s">
        <v>65</v>
      </c>
    </row>
    <row r="35" spans="1:12" x14ac:dyDescent="0.35">
      <c r="A35" s="1">
        <v>45831</v>
      </c>
      <c r="B35" t="s">
        <v>29</v>
      </c>
      <c r="C35" t="s">
        <v>122</v>
      </c>
      <c r="D35" t="s">
        <v>123</v>
      </c>
      <c r="F35" t="s">
        <v>39</v>
      </c>
      <c r="G35">
        <v>34</v>
      </c>
      <c r="I35" t="s">
        <v>62</v>
      </c>
      <c r="J35" t="s">
        <v>41</v>
      </c>
      <c r="L35" t="s">
        <v>65</v>
      </c>
    </row>
    <row r="36" spans="1:12" x14ac:dyDescent="0.35">
      <c r="A36" s="1">
        <v>45832</v>
      </c>
      <c r="B36" t="s">
        <v>29</v>
      </c>
      <c r="C36" t="s">
        <v>126</v>
      </c>
      <c r="D36" t="s">
        <v>127</v>
      </c>
      <c r="F36" t="s">
        <v>38</v>
      </c>
      <c r="G36">
        <v>35</v>
      </c>
      <c r="I36" t="s">
        <v>62</v>
      </c>
      <c r="J36" t="s">
        <v>41</v>
      </c>
      <c r="L36" t="s">
        <v>65</v>
      </c>
    </row>
    <row r="37" spans="1:12" x14ac:dyDescent="0.35">
      <c r="A37" s="1">
        <v>45832</v>
      </c>
      <c r="B37" t="s">
        <v>29</v>
      </c>
      <c r="C37" t="s">
        <v>124</v>
      </c>
      <c r="D37" t="s">
        <v>125</v>
      </c>
      <c r="F37" t="s">
        <v>38</v>
      </c>
      <c r="G37">
        <v>36</v>
      </c>
      <c r="I37" t="s">
        <v>62</v>
      </c>
      <c r="J37" t="s">
        <v>41</v>
      </c>
      <c r="L37" t="s">
        <v>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F7810-3D79-4E76-92EF-6D62A59CE228}">
  <dimension ref="A1:H42"/>
  <sheetViews>
    <sheetView topLeftCell="B1" workbookViewId="0">
      <selection activeCell="J15" sqref="J15"/>
    </sheetView>
  </sheetViews>
  <sheetFormatPr defaultRowHeight="14.5" x14ac:dyDescent="0.35"/>
  <cols>
    <col min="2" max="2" width="17.453125" bestFit="1" customWidth="1"/>
  </cols>
  <sheetData>
    <row r="1" spans="1:8" x14ac:dyDescent="0.35">
      <c r="A1" t="s">
        <v>3</v>
      </c>
      <c r="B1" t="s">
        <v>66</v>
      </c>
      <c r="C1" t="s">
        <v>67</v>
      </c>
      <c r="D1" t="s">
        <v>68</v>
      </c>
      <c r="E1" t="s">
        <v>69</v>
      </c>
      <c r="F1" t="s">
        <v>73</v>
      </c>
      <c r="G1" t="s">
        <v>133</v>
      </c>
      <c r="H1" t="s">
        <v>134</v>
      </c>
    </row>
    <row r="2" spans="1:8" x14ac:dyDescent="0.35">
      <c r="A2">
        <v>1</v>
      </c>
      <c r="B2" t="s">
        <v>70</v>
      </c>
      <c r="C2" s="2">
        <v>6.5277777777777782E-2</v>
      </c>
      <c r="D2">
        <v>94</v>
      </c>
      <c r="E2">
        <f>D2*30</f>
        <v>2820</v>
      </c>
      <c r="F2">
        <f>SUM(E$2:E2)</f>
        <v>2820</v>
      </c>
      <c r="H2">
        <f>F2-SUM(G$2:G2)</f>
        <v>2820</v>
      </c>
    </row>
    <row r="3" spans="1:8" x14ac:dyDescent="0.35">
      <c r="A3">
        <v>1</v>
      </c>
      <c r="B3" t="s">
        <v>71</v>
      </c>
      <c r="C3" s="2">
        <v>3.0555555555555555E-2</v>
      </c>
      <c r="D3">
        <v>44</v>
      </c>
      <c r="E3">
        <f t="shared" ref="E3:E17" si="0">D3*30</f>
        <v>1320</v>
      </c>
      <c r="F3">
        <f>SUM(E$2:E3)</f>
        <v>4140</v>
      </c>
      <c r="H3">
        <f>F3-SUM(G$2:G3)</f>
        <v>4140</v>
      </c>
    </row>
    <row r="4" spans="1:8" x14ac:dyDescent="0.35">
      <c r="A4">
        <v>2</v>
      </c>
      <c r="B4" t="s">
        <v>72</v>
      </c>
      <c r="C4" s="2">
        <v>7.0833333333333331E-2</v>
      </c>
      <c r="D4">
        <v>102</v>
      </c>
      <c r="E4">
        <f t="shared" si="0"/>
        <v>3060</v>
      </c>
      <c r="F4">
        <f>SUM(E$2:E4)</f>
        <v>7200</v>
      </c>
      <c r="G4">
        <v>7200</v>
      </c>
      <c r="H4">
        <f>F4-SUM(G$2:G4)</f>
        <v>0</v>
      </c>
    </row>
    <row r="5" spans="1:8" x14ac:dyDescent="0.35">
      <c r="A5">
        <v>3</v>
      </c>
      <c r="B5" t="s">
        <v>128</v>
      </c>
      <c r="C5" s="2">
        <v>5.9722222222222225E-2</v>
      </c>
      <c r="D5">
        <v>86</v>
      </c>
      <c r="E5">
        <f t="shared" si="0"/>
        <v>2580</v>
      </c>
      <c r="F5">
        <f>SUM(E$2:E5)</f>
        <v>9780</v>
      </c>
      <c r="H5">
        <f>F5-SUM(G$2:G5)</f>
        <v>2580</v>
      </c>
    </row>
    <row r="6" spans="1:8" x14ac:dyDescent="0.35">
      <c r="A6">
        <v>4</v>
      </c>
      <c r="B6" t="s">
        <v>129</v>
      </c>
      <c r="C6" s="2">
        <v>6.25E-2</v>
      </c>
      <c r="D6">
        <v>90</v>
      </c>
      <c r="E6">
        <f t="shared" si="0"/>
        <v>2700</v>
      </c>
      <c r="F6">
        <f>SUM(E$2:E6)</f>
        <v>12480</v>
      </c>
      <c r="H6">
        <f>F6-SUM(G$2:G6)</f>
        <v>5280</v>
      </c>
    </row>
    <row r="7" spans="1:8" x14ac:dyDescent="0.35">
      <c r="A7">
        <v>5</v>
      </c>
      <c r="E7">
        <f t="shared" si="0"/>
        <v>0</v>
      </c>
      <c r="F7">
        <f>SUM(E$2:E7)</f>
        <v>12480</v>
      </c>
      <c r="H7">
        <f>F7-SUM(G$2:G7)</f>
        <v>5280</v>
      </c>
    </row>
    <row r="8" spans="1:8" x14ac:dyDescent="0.35">
      <c r="A8">
        <v>6</v>
      </c>
      <c r="E8">
        <f t="shared" si="0"/>
        <v>0</v>
      </c>
      <c r="F8">
        <f>SUM(E$2:E8)</f>
        <v>12480</v>
      </c>
      <c r="H8">
        <f>F8-SUM(G$2:G8)</f>
        <v>5280</v>
      </c>
    </row>
    <row r="9" spans="1:8" x14ac:dyDescent="0.35">
      <c r="A9">
        <v>7</v>
      </c>
      <c r="B9" t="s">
        <v>130</v>
      </c>
      <c r="C9" s="2">
        <v>5.7638888888888892E-2</v>
      </c>
      <c r="D9">
        <v>83</v>
      </c>
      <c r="E9">
        <f t="shared" si="0"/>
        <v>2490</v>
      </c>
      <c r="F9">
        <f>SUM(E$2:E9)</f>
        <v>14970</v>
      </c>
      <c r="H9">
        <f>F9-SUM(G$2:G9)</f>
        <v>7770</v>
      </c>
    </row>
    <row r="10" spans="1:8" x14ac:dyDescent="0.35">
      <c r="A10">
        <v>8</v>
      </c>
      <c r="B10" t="s">
        <v>131</v>
      </c>
      <c r="C10" s="2">
        <v>4.9305555555555554E-2</v>
      </c>
      <c r="D10">
        <v>77</v>
      </c>
      <c r="E10">
        <f t="shared" si="0"/>
        <v>2310</v>
      </c>
      <c r="F10">
        <f>SUM(E$2:E10)</f>
        <v>17280</v>
      </c>
      <c r="H10">
        <f>F10-SUM(G$2:G10)</f>
        <v>10080</v>
      </c>
    </row>
    <row r="11" spans="1:8" x14ac:dyDescent="0.35">
      <c r="A11">
        <v>9</v>
      </c>
      <c r="B11" t="s">
        <v>132</v>
      </c>
      <c r="C11" s="2">
        <v>5.1388888888888887E-2</v>
      </c>
      <c r="D11">
        <v>74</v>
      </c>
      <c r="E11">
        <f t="shared" si="0"/>
        <v>2220</v>
      </c>
      <c r="F11">
        <f>SUM(E$2:E11)</f>
        <v>19500</v>
      </c>
      <c r="G11">
        <v>12300</v>
      </c>
      <c r="H11">
        <f>F11-SUM(G$2:G11)</f>
        <v>0</v>
      </c>
    </row>
    <row r="12" spans="1:8" x14ac:dyDescent="0.35">
      <c r="A12">
        <v>10</v>
      </c>
      <c r="E12">
        <f t="shared" si="0"/>
        <v>0</v>
      </c>
      <c r="F12">
        <f>SUM(E$2:E12)</f>
        <v>19500</v>
      </c>
      <c r="H12">
        <f>F12-SUM(G$2:G12)</f>
        <v>0</v>
      </c>
    </row>
    <row r="13" spans="1:8" x14ac:dyDescent="0.35">
      <c r="A13">
        <v>11</v>
      </c>
      <c r="E13">
        <f t="shared" si="0"/>
        <v>0</v>
      </c>
      <c r="F13">
        <f>SUM(E$2:E13)</f>
        <v>19500</v>
      </c>
      <c r="H13">
        <f>F13-SUM(G$2:G13)</f>
        <v>0</v>
      </c>
    </row>
    <row r="14" spans="1:8" x14ac:dyDescent="0.35">
      <c r="A14">
        <v>12</v>
      </c>
      <c r="E14">
        <f t="shared" si="0"/>
        <v>0</v>
      </c>
      <c r="F14">
        <f>SUM(E$2:E14)</f>
        <v>19500</v>
      </c>
      <c r="H14">
        <f>F14-SUM(G$2:G14)</f>
        <v>0</v>
      </c>
    </row>
    <row r="15" spans="1:8" x14ac:dyDescent="0.35">
      <c r="A15">
        <v>13</v>
      </c>
      <c r="E15">
        <f t="shared" si="0"/>
        <v>0</v>
      </c>
      <c r="F15">
        <f>SUM(E$2:E15)</f>
        <v>19500</v>
      </c>
      <c r="H15">
        <f>F15-SUM(G$2:G15)</f>
        <v>0</v>
      </c>
    </row>
    <row r="16" spans="1:8" x14ac:dyDescent="0.35">
      <c r="A16">
        <v>14</v>
      </c>
      <c r="E16">
        <f t="shared" si="0"/>
        <v>0</v>
      </c>
      <c r="F16">
        <f>SUM(E$2:E16)</f>
        <v>19500</v>
      </c>
      <c r="H16">
        <f>F16-SUM(G$2:G16)</f>
        <v>0</v>
      </c>
    </row>
    <row r="17" spans="1:8" x14ac:dyDescent="0.35">
      <c r="A17">
        <v>15</v>
      </c>
      <c r="E17">
        <f t="shared" si="0"/>
        <v>0</v>
      </c>
      <c r="F17">
        <f>SUM(E$2:E17)</f>
        <v>19500</v>
      </c>
      <c r="H17">
        <f>F17-SUM(G$2:G17)</f>
        <v>0</v>
      </c>
    </row>
    <row r="18" spans="1:8" x14ac:dyDescent="0.35">
      <c r="A18">
        <v>16</v>
      </c>
      <c r="E18">
        <f t="shared" ref="E18:E42" si="1">D18*30</f>
        <v>0</v>
      </c>
      <c r="F18">
        <f>SUM(E$2:E18)</f>
        <v>19500</v>
      </c>
      <c r="H18">
        <f>F18-SUM(G$2:G18)</f>
        <v>0</v>
      </c>
    </row>
    <row r="19" spans="1:8" x14ac:dyDescent="0.35">
      <c r="A19">
        <v>17</v>
      </c>
      <c r="E19">
        <f t="shared" si="1"/>
        <v>0</v>
      </c>
      <c r="F19">
        <f>SUM(E$2:E19)</f>
        <v>19500</v>
      </c>
      <c r="H19">
        <f>F19-SUM(G$2:G19)</f>
        <v>0</v>
      </c>
    </row>
    <row r="20" spans="1:8" x14ac:dyDescent="0.35">
      <c r="A20">
        <v>18</v>
      </c>
      <c r="E20">
        <f t="shared" si="1"/>
        <v>0</v>
      </c>
      <c r="F20">
        <f>SUM(E$2:E20)</f>
        <v>19500</v>
      </c>
      <c r="H20">
        <f>F20-SUM(G$2:G20)</f>
        <v>0</v>
      </c>
    </row>
    <row r="21" spans="1:8" x14ac:dyDescent="0.35">
      <c r="A21">
        <v>19</v>
      </c>
      <c r="E21">
        <f t="shared" si="1"/>
        <v>0</v>
      </c>
      <c r="F21">
        <f>SUM(E$2:E21)</f>
        <v>19500</v>
      </c>
      <c r="H21">
        <f>F21-SUM(G$2:G21)</f>
        <v>0</v>
      </c>
    </row>
    <row r="22" spans="1:8" x14ac:dyDescent="0.35">
      <c r="A22">
        <v>20</v>
      </c>
      <c r="E22">
        <f t="shared" si="1"/>
        <v>0</v>
      </c>
      <c r="F22">
        <f>SUM(E$2:E22)</f>
        <v>19500</v>
      </c>
      <c r="H22">
        <f>F22-SUM(G$2:G22)</f>
        <v>0</v>
      </c>
    </row>
    <row r="23" spans="1:8" x14ac:dyDescent="0.35">
      <c r="A23">
        <v>21</v>
      </c>
      <c r="E23">
        <f t="shared" si="1"/>
        <v>0</v>
      </c>
      <c r="F23">
        <f>SUM(E$2:E23)</f>
        <v>19500</v>
      </c>
      <c r="H23">
        <f>F23-SUM(G$2:G23)</f>
        <v>0</v>
      </c>
    </row>
    <row r="24" spans="1:8" x14ac:dyDescent="0.35">
      <c r="A24">
        <v>22</v>
      </c>
      <c r="E24">
        <f t="shared" si="1"/>
        <v>0</v>
      </c>
      <c r="F24">
        <f>SUM(E$2:E24)</f>
        <v>19500</v>
      </c>
      <c r="H24">
        <f>F24-SUM(G$2:G24)</f>
        <v>0</v>
      </c>
    </row>
    <row r="25" spans="1:8" x14ac:dyDescent="0.35">
      <c r="A25">
        <v>23</v>
      </c>
      <c r="E25">
        <f t="shared" si="1"/>
        <v>0</v>
      </c>
      <c r="F25">
        <f>SUM(E$2:E25)</f>
        <v>19500</v>
      </c>
      <c r="H25">
        <f>F25-SUM(G$2:G25)</f>
        <v>0</v>
      </c>
    </row>
    <row r="26" spans="1:8" x14ac:dyDescent="0.35">
      <c r="A26">
        <v>24</v>
      </c>
      <c r="E26">
        <f t="shared" si="1"/>
        <v>0</v>
      </c>
      <c r="F26">
        <f>SUM(E$2:E26)</f>
        <v>19500</v>
      </c>
      <c r="H26">
        <f>F26-SUM(G$2:G26)</f>
        <v>0</v>
      </c>
    </row>
    <row r="27" spans="1:8" x14ac:dyDescent="0.35">
      <c r="A27">
        <v>25</v>
      </c>
      <c r="E27">
        <f t="shared" si="1"/>
        <v>0</v>
      </c>
      <c r="F27">
        <f>SUM(E$2:E27)</f>
        <v>19500</v>
      </c>
      <c r="H27">
        <f>F27-SUM(G$2:G27)</f>
        <v>0</v>
      </c>
    </row>
    <row r="28" spans="1:8" x14ac:dyDescent="0.35">
      <c r="A28">
        <v>26</v>
      </c>
      <c r="E28">
        <f t="shared" si="1"/>
        <v>0</v>
      </c>
      <c r="F28">
        <f>SUM(E$2:E28)</f>
        <v>19500</v>
      </c>
      <c r="H28">
        <f>F28-SUM(G$2:G28)</f>
        <v>0</v>
      </c>
    </row>
    <row r="29" spans="1:8" x14ac:dyDescent="0.35">
      <c r="A29">
        <v>27</v>
      </c>
      <c r="E29">
        <f t="shared" si="1"/>
        <v>0</v>
      </c>
      <c r="F29">
        <f>SUM(E$2:E29)</f>
        <v>19500</v>
      </c>
      <c r="H29">
        <f>F29-SUM(G$2:G29)</f>
        <v>0</v>
      </c>
    </row>
    <row r="30" spans="1:8" x14ac:dyDescent="0.35">
      <c r="A30">
        <v>28</v>
      </c>
      <c r="E30">
        <f t="shared" si="1"/>
        <v>0</v>
      </c>
      <c r="F30">
        <f>SUM(E$2:E30)</f>
        <v>19500</v>
      </c>
      <c r="H30">
        <f>F30-SUM(G$2:G30)</f>
        <v>0</v>
      </c>
    </row>
    <row r="31" spans="1:8" x14ac:dyDescent="0.35">
      <c r="A31">
        <v>29</v>
      </c>
      <c r="E31">
        <f t="shared" si="1"/>
        <v>0</v>
      </c>
      <c r="F31">
        <f>SUM(E$2:E31)</f>
        <v>19500</v>
      </c>
      <c r="H31">
        <f>F31-SUM(G$2:G31)</f>
        <v>0</v>
      </c>
    </row>
    <row r="32" spans="1:8" x14ac:dyDescent="0.35">
      <c r="A32">
        <v>30</v>
      </c>
      <c r="E32">
        <f t="shared" si="1"/>
        <v>0</v>
      </c>
      <c r="F32">
        <f>SUM(E$2:E32)</f>
        <v>19500</v>
      </c>
      <c r="H32">
        <f>F32-SUM(G$2:G32)</f>
        <v>0</v>
      </c>
    </row>
    <row r="33" spans="1:8" x14ac:dyDescent="0.35">
      <c r="A33">
        <v>31</v>
      </c>
      <c r="E33">
        <f t="shared" si="1"/>
        <v>0</v>
      </c>
      <c r="F33">
        <f>SUM(E$2:E33)</f>
        <v>19500</v>
      </c>
      <c r="H33">
        <f>F33-SUM(G$2:G33)</f>
        <v>0</v>
      </c>
    </row>
    <row r="34" spans="1:8" x14ac:dyDescent="0.35">
      <c r="A34">
        <v>32</v>
      </c>
      <c r="E34">
        <f t="shared" si="1"/>
        <v>0</v>
      </c>
      <c r="F34">
        <f>SUM(E$2:E34)</f>
        <v>19500</v>
      </c>
      <c r="H34">
        <f>F34-SUM(G$2:G34)</f>
        <v>0</v>
      </c>
    </row>
    <row r="35" spans="1:8" x14ac:dyDescent="0.35">
      <c r="A35">
        <v>33</v>
      </c>
      <c r="E35">
        <f t="shared" si="1"/>
        <v>0</v>
      </c>
      <c r="F35">
        <f>SUM(E$2:E35)</f>
        <v>19500</v>
      </c>
      <c r="H35">
        <f>F35-SUM(G$2:G35)</f>
        <v>0</v>
      </c>
    </row>
    <row r="36" spans="1:8" x14ac:dyDescent="0.35">
      <c r="A36">
        <v>34</v>
      </c>
      <c r="E36">
        <f t="shared" si="1"/>
        <v>0</v>
      </c>
      <c r="F36">
        <f>SUM(E$2:E36)</f>
        <v>19500</v>
      </c>
      <c r="H36">
        <f>F36-SUM(G$2:G36)</f>
        <v>0</v>
      </c>
    </row>
    <row r="37" spans="1:8" x14ac:dyDescent="0.35">
      <c r="A37">
        <v>35</v>
      </c>
      <c r="E37">
        <f t="shared" si="1"/>
        <v>0</v>
      </c>
      <c r="F37">
        <f>SUM(E$2:E37)</f>
        <v>19500</v>
      </c>
      <c r="H37">
        <f>F37-SUM(G$2:G37)</f>
        <v>0</v>
      </c>
    </row>
    <row r="38" spans="1:8" x14ac:dyDescent="0.35">
      <c r="A38">
        <v>36</v>
      </c>
      <c r="E38">
        <f t="shared" si="1"/>
        <v>0</v>
      </c>
      <c r="F38">
        <f>SUM(E$2:E38)</f>
        <v>19500</v>
      </c>
      <c r="H38">
        <f>F38-SUM(G$2:G38)</f>
        <v>0</v>
      </c>
    </row>
    <row r="39" spans="1:8" x14ac:dyDescent="0.35">
      <c r="A39">
        <v>37</v>
      </c>
      <c r="E39">
        <f t="shared" si="1"/>
        <v>0</v>
      </c>
      <c r="F39">
        <f>SUM(E$2:E39)</f>
        <v>19500</v>
      </c>
      <c r="H39">
        <f>F39-SUM(G$2:G39)</f>
        <v>0</v>
      </c>
    </row>
    <row r="40" spans="1:8" x14ac:dyDescent="0.35">
      <c r="A40">
        <v>38</v>
      </c>
      <c r="E40">
        <f t="shared" si="1"/>
        <v>0</v>
      </c>
      <c r="F40">
        <f>SUM(E$2:E40)</f>
        <v>19500</v>
      </c>
      <c r="H40">
        <f>F40-SUM(G$2:G40)</f>
        <v>0</v>
      </c>
    </row>
    <row r="41" spans="1:8" x14ac:dyDescent="0.35">
      <c r="A41">
        <v>39</v>
      </c>
      <c r="E41">
        <f t="shared" si="1"/>
        <v>0</v>
      </c>
      <c r="F41">
        <f>SUM(E$2:E41)</f>
        <v>19500</v>
      </c>
      <c r="H41">
        <f>F41-SUM(G$2:G41)</f>
        <v>0</v>
      </c>
    </row>
    <row r="42" spans="1:8" x14ac:dyDescent="0.35">
      <c r="A42">
        <v>40</v>
      </c>
      <c r="E42">
        <f t="shared" si="1"/>
        <v>0</v>
      </c>
      <c r="F42">
        <f>SUM(E$2:E42)</f>
        <v>19500</v>
      </c>
      <c r="H42">
        <f>F42-SUM(G$2:G42)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Interviews</vt:lpstr>
      <vt:lpstr>Transcriptions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Sirimon Thomas</dc:creator>
  <cp:lastModifiedBy>Sirimon Thomas</cp:lastModifiedBy>
  <dcterms:created xsi:type="dcterms:W3CDTF">2015-06-05T18:17:20Z</dcterms:created>
  <dcterms:modified xsi:type="dcterms:W3CDTF">2025-07-07T13:03:38Z</dcterms:modified>
</cp:coreProperties>
</file>