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2" yWindow="104" windowWidth="14803" windowHeight="8018" tabRatio="435" activeTab="2"/>
  </bookViews>
  <sheets>
    <sheet name="Quote" sheetId="3" r:id="rId1"/>
    <sheet name="Profit &amp; Loss" sheetId="5" r:id="rId2"/>
    <sheet name="Shares" sheetId="1" r:id="rId3"/>
    <sheet name="Mutual Funds" sheetId="2" r:id="rId4"/>
  </sheets>
  <calcPr calcId="124519"/>
</workbook>
</file>

<file path=xl/calcChain.xml><?xml version="1.0" encoding="utf-8"?>
<calcChain xmlns="http://schemas.openxmlformats.org/spreadsheetml/2006/main">
  <c r="G265" i="1"/>
  <c r="G266"/>
  <c r="G267"/>
  <c r="G268"/>
  <c r="G269"/>
  <c r="G270"/>
  <c r="G271"/>
  <c r="G272"/>
  <c r="G273"/>
  <c r="G274"/>
  <c r="G275"/>
  <c r="G276"/>
  <c r="G277"/>
  <c r="G278"/>
  <c r="G279"/>
  <c r="G280"/>
  <c r="G281"/>
  <c r="G282"/>
  <c r="G283"/>
  <c r="G284"/>
  <c r="G286"/>
  <c r="G287"/>
  <c r="G288"/>
  <c r="G289"/>
  <c r="G290"/>
  <c r="G291"/>
  <c r="G292"/>
  <c r="G293"/>
  <c r="G295"/>
  <c r="G296"/>
  <c r="G297"/>
  <c r="G298"/>
  <c r="G299"/>
  <c r="G300"/>
  <c r="G301"/>
  <c r="G302"/>
  <c r="G303"/>
  <c r="G304"/>
  <c r="G305"/>
  <c r="G306"/>
  <c r="G307"/>
  <c r="G308"/>
  <c r="G309"/>
  <c r="G310"/>
  <c r="G311"/>
  <c r="G312"/>
  <c r="G313"/>
  <c r="G314"/>
  <c r="G315"/>
  <c r="G316"/>
  <c r="G317"/>
  <c r="G318"/>
  <c r="G319"/>
  <c r="G320"/>
  <c r="G321"/>
  <c r="G264"/>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09"/>
  <c r="G202"/>
  <c r="G203"/>
  <c r="G204"/>
  <c r="G205"/>
  <c r="G206"/>
  <c r="G207"/>
  <c r="G201"/>
  <c r="G179"/>
  <c r="G180"/>
  <c r="G181"/>
  <c r="G182"/>
  <c r="G183"/>
  <c r="G184"/>
  <c r="G185"/>
  <c r="G186"/>
  <c r="G187"/>
  <c r="G188"/>
  <c r="G189"/>
  <c r="G190"/>
  <c r="G191"/>
  <c r="G192"/>
  <c r="G193"/>
  <c r="G194"/>
  <c r="G195"/>
  <c r="G196"/>
  <c r="G197"/>
  <c r="G198"/>
  <c r="G199"/>
  <c r="G178"/>
  <c r="G163"/>
  <c r="G164"/>
  <c r="G165"/>
  <c r="G166"/>
  <c r="G167"/>
  <c r="G168"/>
  <c r="G169"/>
  <c r="G162"/>
  <c r="G127"/>
  <c r="G128"/>
  <c r="G129"/>
  <c r="G130"/>
  <c r="G131"/>
  <c r="G132"/>
  <c r="G133"/>
  <c r="G134"/>
  <c r="G135"/>
  <c r="G136"/>
  <c r="G137"/>
  <c r="G138"/>
  <c r="G139"/>
  <c r="G140"/>
  <c r="G142"/>
  <c r="G143"/>
  <c r="G144"/>
  <c r="G145"/>
  <c r="G146"/>
  <c r="G147"/>
  <c r="G148"/>
  <c r="G149"/>
  <c r="G150"/>
  <c r="G151"/>
  <c r="G152"/>
  <c r="G153"/>
  <c r="G154"/>
  <c r="G155"/>
  <c r="G156"/>
  <c r="G141"/>
  <c r="G158"/>
  <c r="G126"/>
  <c r="G5" i="5"/>
  <c r="G7"/>
  <c r="G8"/>
  <c r="G9"/>
  <c r="G10"/>
  <c r="G11"/>
  <c r="G12"/>
  <c r="G13"/>
  <c r="G14"/>
  <c r="G15"/>
  <c r="G16"/>
  <c r="G17"/>
  <c r="G18"/>
  <c r="G19"/>
  <c r="G4"/>
  <c r="F5"/>
  <c r="F6"/>
  <c r="G6" s="1"/>
  <c r="F7"/>
  <c r="F8"/>
  <c r="F9"/>
  <c r="F10"/>
  <c r="F11"/>
  <c r="F12"/>
  <c r="F13"/>
  <c r="F14"/>
  <c r="F15"/>
  <c r="F16"/>
  <c r="F17"/>
  <c r="F18"/>
  <c r="F19"/>
  <c r="F4"/>
  <c r="E20"/>
  <c r="D20"/>
  <c r="I22" i="2"/>
  <c r="D24"/>
  <c r="F20" i="5" l="1"/>
  <c r="G20" s="1"/>
</calcChain>
</file>

<file path=xl/comments1.xml><?xml version="1.0" encoding="utf-8"?>
<comments xmlns="http://schemas.openxmlformats.org/spreadsheetml/2006/main">
  <authors>
    <author>Author</author>
  </authors>
  <commentList>
    <comment ref="C10" authorId="0">
      <text>
        <r>
          <rPr>
            <sz val="11"/>
            <color indexed="81"/>
            <rFont val="Tahoma"/>
            <family val="2"/>
          </rPr>
          <t>1) Value based fund
2) Already 2 L&amp;M funds are there, so have relatively less investments in this.</t>
        </r>
      </text>
    </comment>
    <comment ref="C15" authorId="0">
      <text>
        <r>
          <rPr>
            <sz val="11"/>
            <color indexed="81"/>
            <rFont val="Tahoma"/>
            <family val="2"/>
          </rPr>
          <t>1) No online option for sip.
2) 40 stocks out of 62 in its portfolio are available above funds.</t>
        </r>
      </text>
    </comment>
    <comment ref="I22" authorId="0">
      <text>
        <r>
          <rPr>
            <sz val="11"/>
            <color indexed="81"/>
            <rFont val="Tahoma"/>
            <family val="2"/>
          </rPr>
          <t>Since PE&gt;20, so invest only 80% of planned SIP.</t>
        </r>
      </text>
    </comment>
    <comment ref="C71" authorId="0">
      <text>
        <r>
          <rPr>
            <sz val="11"/>
            <color indexed="81"/>
            <rFont val="Tahoma"/>
            <family val="2"/>
          </rPr>
          <t>1) No online option for sip, so do manual sip.
2) And it has 70% (&gt;35 stocks) portfolio with Franklin prima plus &amp; Sbi bluechip.</t>
        </r>
      </text>
    </comment>
    <comment ref="C72" authorId="0">
      <text>
        <r>
          <rPr>
            <sz val="11"/>
            <color indexed="81"/>
            <rFont val="Tahoma"/>
            <family val="2"/>
          </rPr>
          <t>1) More than 65% stocks are same as sbi bluechip, fraklin prima plus.
2) Sbi bluchip performance is marginally better in all 5 years.</t>
        </r>
      </text>
    </comment>
    <comment ref="C75" authorId="0">
      <text>
        <r>
          <rPr>
            <sz val="11"/>
            <color indexed="81"/>
            <rFont val="Tahoma"/>
            <family val="2"/>
          </rPr>
          <t>Value investing fund.</t>
        </r>
      </text>
    </comment>
    <comment ref="C78" authorId="0">
      <text>
        <r>
          <rPr>
            <sz val="11"/>
            <color indexed="81"/>
            <rFont val="Tahoma"/>
            <family val="2"/>
          </rPr>
          <t>Already good midcap funds are in portfolio.</t>
        </r>
      </text>
    </comment>
    <comment ref="C81" authorId="0">
      <text>
        <r>
          <rPr>
            <sz val="11"/>
            <color indexed="81"/>
            <rFont val="Tahoma"/>
            <family val="2"/>
          </rPr>
          <t>Though it is good, but better not to select small cap fund for long term goal.</t>
        </r>
      </text>
    </comment>
    <comment ref="C85" authorId="0">
      <text>
        <r>
          <rPr>
            <sz val="11"/>
            <color indexed="81"/>
            <rFont val="Tahoma"/>
            <family val="2"/>
          </rPr>
          <t>Though it is good, but other many large&amp;mid cap funds are there.</t>
        </r>
      </text>
    </comment>
  </commentList>
</comments>
</file>

<file path=xl/sharedStrings.xml><?xml version="1.0" encoding="utf-8"?>
<sst xmlns="http://schemas.openxmlformats.org/spreadsheetml/2006/main" count="832" uniqueCount="558">
  <si>
    <t>price-to-earnings (PE) &lt;20 ?</t>
  </si>
  <si>
    <t>price-to-book value (PBV)  &lt; 5 ?</t>
  </si>
  <si>
    <t>10% annualised growth in net profit</t>
  </si>
  <si>
    <t>positive operating margin</t>
  </si>
  <si>
    <t>Points to learn for deciding good stocks</t>
  </si>
  <si>
    <t>bse 200 index stocks - large cap</t>
  </si>
  <si>
    <t>Earnings per Share (EPS)</t>
  </si>
  <si>
    <t>compare with peers</t>
  </si>
  <si>
    <t>Check the balance sheet for low debt and high assets</t>
  </si>
  <si>
    <t>elect companies with Debt/Equity &lt; 30%</t>
  </si>
  <si>
    <t>Select companies greater than INR 1000 crores in sales</t>
  </si>
  <si>
    <t>companies with a Return on Equity of more than 15%, the value creators</t>
  </si>
  <si>
    <t>Consistent dividend track record     
good stock to buy is a high dividend yield &gt;2% ?</t>
  </si>
  <si>
    <t>Cairn india</t>
  </si>
  <si>
    <t>Hindustan zinc</t>
  </si>
  <si>
    <t xml:space="preserve">Choose the stock of a good business
As Warren Buffet has pointed out “When you are buying a stock, you are becoming a business partner. So if the underlying business is bad, the stock will eventually perform bad in the long run” </t>
  </si>
  <si>
    <t>Fund name</t>
  </si>
  <si>
    <t>Very good</t>
  </si>
  <si>
    <t>Good</t>
  </si>
  <si>
    <t>SBI Blue Chip Fund (G)</t>
  </si>
  <si>
    <t>S.NO</t>
  </si>
  <si>
    <t>Franklin India Prima Plus Fund - Direct (G)</t>
  </si>
  <si>
    <t>ICICI Pru Value Discovery Fund - Direct (G)</t>
  </si>
  <si>
    <t>Year</t>
  </si>
  <si>
    <t>Mid &amp; Small Cap</t>
  </si>
  <si>
    <t>Large &amp; Mid Cap</t>
  </si>
  <si>
    <t>* Rating</t>
  </si>
  <si>
    <t>4 *</t>
  </si>
  <si>
    <t>5 *</t>
  </si>
  <si>
    <t>Lupin</t>
  </si>
  <si>
    <t>Expense ratio</t>
  </si>
  <si>
    <t>No of stocks</t>
  </si>
  <si>
    <t>Sector strategy</t>
  </si>
  <si>
    <t>Benchmark</t>
  </si>
  <si>
    <t>S&amp;P BSE 100</t>
  </si>
  <si>
    <t>S&amp;P BSE Mid Cap</t>
  </si>
  <si>
    <t>CNX 500</t>
  </si>
  <si>
    <t>Fund P/E</t>
  </si>
  <si>
    <t>CNX Midcap</t>
  </si>
  <si>
    <t>Peak investment strategy</t>
  </si>
  <si>
    <t>Highest peak in the period for current investment</t>
  </si>
  <si>
    <t>Previous peak installment date</t>
  </si>
  <si>
    <t>NA</t>
  </si>
  <si>
    <t>Sensex</t>
  </si>
  <si>
    <t>Date</t>
  </si>
  <si>
    <t>SBI Magnum Midcap Fund - Direct (G)</t>
  </si>
  <si>
    <t>Target 15% correction value (85% of total)</t>
  </si>
  <si>
    <t>Invest</t>
  </si>
  <si>
    <t>Target</t>
  </si>
  <si>
    <t>Years</t>
  </si>
  <si>
    <t>Goal 1</t>
  </si>
  <si>
    <t>Goal 2</t>
  </si>
  <si>
    <t>SIP</t>
  </si>
  <si>
    <t>Expected Return</t>
  </si>
  <si>
    <t xml:space="preserve">Market is a place which will test your patience and character. Many times you might have bought the right stock or Mutual Fund for all the right reasons at the right price but it simply refuses to go up for a long period of time - just hang on to it because the day you get frustrated and sell it off,  there are chances it will then start rising. Hence, patience and character are key virtues which will be repeatedly tested by the market
</t>
  </si>
  <si>
    <t>Motherson sumi systems</t>
  </si>
  <si>
    <t>PI industries limited</t>
  </si>
  <si>
    <t>Aarti industries limited</t>
  </si>
  <si>
    <t>NCC ltd</t>
  </si>
  <si>
    <t>Maruti suzuki</t>
  </si>
  <si>
    <t>Infosys</t>
  </si>
  <si>
    <t>ICICI bank</t>
  </si>
  <si>
    <t>Yes bank</t>
  </si>
  <si>
    <t>Sun pharma</t>
  </si>
  <si>
    <t>Voltas</t>
  </si>
  <si>
    <t>Increase in profit margins every year</t>
  </si>
  <si>
    <t>P/E &lt; 15 (higher is also ok if PEG is good)</t>
  </si>
  <si>
    <t>Havells india</t>
  </si>
  <si>
    <t>Balmer lawrie</t>
  </si>
  <si>
    <t>Amara raja batteries</t>
  </si>
  <si>
    <t>united brewerie</t>
  </si>
  <si>
    <t>Coal india</t>
  </si>
  <si>
    <t>&gt; 3</t>
  </si>
  <si>
    <t>&lt; 20</t>
  </si>
  <si>
    <t xml:space="preserve">Power Grid Corporation </t>
  </si>
  <si>
    <t>NTPC Ltd.</t>
  </si>
  <si>
    <t>Financial/Investment discipline is a must to achieve the goals and must follow the rules and don’t be greedy and control emotions.</t>
  </si>
  <si>
    <t>Indian oil corporation</t>
  </si>
  <si>
    <t>Glenmark pharma</t>
  </si>
  <si>
    <t>ITC ltd</t>
  </si>
  <si>
    <t>NMDC ltd</t>
  </si>
  <si>
    <t>Maharastra scooters</t>
  </si>
  <si>
    <t>engineers india</t>
  </si>
  <si>
    <t>Gujarat gas</t>
  </si>
  <si>
    <t>Govt company</t>
  </si>
  <si>
    <t>moil</t>
  </si>
  <si>
    <t>Mphasis</t>
  </si>
  <si>
    <t>Technocraft industries</t>
  </si>
  <si>
    <t>Munjal showa</t>
  </si>
  <si>
    <t>Savita oil technologies</t>
  </si>
  <si>
    <t>Sonata software</t>
  </si>
  <si>
    <t>unichem labaratories</t>
  </si>
  <si>
    <t>NIIT technologies</t>
  </si>
  <si>
    <t>Market cap (Cr)</t>
  </si>
  <si>
    <t>Positive EPS for 8 of last 10 years</t>
  </si>
  <si>
    <t>10 year average ROCE (Return on Captial Employed)</t>
  </si>
  <si>
    <t>&gt;= 15 %</t>
  </si>
  <si>
    <t>10 year average net earnings</t>
  </si>
  <si>
    <t>&gt;= 12 %</t>
  </si>
  <si>
    <t>Asian paints</t>
  </si>
  <si>
    <t>Cummins india</t>
  </si>
  <si>
    <t>Graphite india</t>
  </si>
  <si>
    <r>
      <rPr>
        <b/>
        <u/>
        <sz val="12"/>
        <color theme="1"/>
        <rFont val="Calibri"/>
        <family val="2"/>
        <scheme val="minor"/>
      </rPr>
      <t>Self: Investment Strategy: (</t>
    </r>
    <r>
      <rPr>
        <b/>
        <strike/>
        <u/>
        <sz val="12"/>
        <color rgb="FF0000FF"/>
        <rFont val="Calibri"/>
        <family val="2"/>
        <scheme val="minor"/>
      </rPr>
      <t>Avoid SIP, invest regularly ("monthly") whenever "Sensex &amp; Fund bench mark" falls &gt;= 2%</t>
    </r>
    <r>
      <rPr>
        <b/>
        <u/>
        <sz val="12"/>
        <color theme="1"/>
        <rFont val="Calibri"/>
        <family val="2"/>
        <scheme val="minor"/>
      </rPr>
      <t xml:space="preserve">)
</t>
    </r>
    <r>
      <rPr>
        <b/>
        <u/>
        <sz val="12"/>
        <color rgb="FFFF0000"/>
        <rFont val="Calibri"/>
        <family val="2"/>
        <scheme val="minor"/>
      </rPr>
      <t>(Do SIP Regularly, Since above strategy also gives exactly same results over long time)</t>
    </r>
    <r>
      <rPr>
        <sz val="12"/>
        <color theme="1"/>
        <rFont val="Calibri"/>
        <family val="2"/>
        <scheme val="minor"/>
      </rPr>
      <t xml:space="preserve">
1) If Sensex/Benchmark keeps increasing without a 2% drop "over a period":
    1.1) Then accumulate the monthly installments money in RD/SB.
    1.2) After 3 months of no 2% drop, invest 1 monthly installment at 1% dip and wait again for 2% dip.
2) If Sensex/Benchmark falls &gt;2% over a period (1 day to say week/months):
    2.1) If Sensex/Benchmark falls &gt;2%, then invest that months installment in MF's instead of RD.
    2.2) If market falls &gt;15% over a period, then invest addittional money.
           (chose investment amount appropriately, ex: fall%/4% times monthly installment or &lt;15% portfolio for &lt;3L portfolio or &lt;5% of portfolio for &gt;5L portfolio) 
</t>
    </r>
  </si>
  <si>
    <t>SIP - Shares</t>
  </si>
  <si>
    <t>Planned SIP</t>
  </si>
  <si>
    <r>
      <rPr>
        <b/>
        <u/>
        <sz val="12"/>
        <color theme="1"/>
        <rFont val="Calibri"/>
        <family val="2"/>
        <scheme val="minor"/>
      </rPr>
      <t>Self: Investment Rules:</t>
    </r>
    <r>
      <rPr>
        <sz val="12"/>
        <color theme="1"/>
        <rFont val="Calibri"/>
        <family val="2"/>
        <scheme val="minor"/>
      </rPr>
      <t xml:space="preserve">
1) Any time total investments in shares/mf should not exceed 15% of total properties/cash in FD's.
2) Any lump sum investment should not exceed 20% of total portfolio &lt; 3L, should not exceed 10% of total portfolio &gt; 5L, only exception is great (&gt;35%) market crash.
3) Review/track the performance of funds every 6 months.
4) Review and increase/modify the monthly installments annually.
5) Review whether it is a raising market, falling market from expert advise and checking 3/6/12 months market graphs and finetune the strategies.</t>
    </r>
  </si>
  <si>
    <r>
      <rPr>
        <b/>
        <u/>
        <sz val="12"/>
        <color theme="1"/>
        <rFont val="Calibri"/>
        <family val="2"/>
        <scheme val="minor"/>
      </rPr>
      <t xml:space="preserve">My Market observations notes:
</t>
    </r>
    <r>
      <rPr>
        <b/>
        <sz val="12"/>
        <color theme="1"/>
        <rFont val="Calibri"/>
        <family val="2"/>
        <scheme val="minor"/>
      </rPr>
      <t xml:space="preserve">   </t>
    </r>
    <r>
      <rPr>
        <b/>
        <u/>
        <sz val="12"/>
        <color theme="1"/>
        <rFont val="Calibri"/>
        <family val="2"/>
        <scheme val="minor"/>
      </rPr>
      <t>Market History:</t>
    </r>
    <r>
      <rPr>
        <b/>
        <sz val="12"/>
        <color theme="1"/>
        <rFont val="Calibri"/>
        <family val="2"/>
        <scheme val="minor"/>
      </rPr>
      <t xml:space="preserve"> </t>
    </r>
    <r>
      <rPr>
        <sz val="12"/>
        <color theme="1"/>
        <rFont val="Calibri"/>
        <family val="2"/>
        <scheme val="minor"/>
      </rPr>
      <t xml:space="preserve">The history of market shows it is generally constant and did not yield very good returns:
      a) It gave returns only in few bull phases, but most of the period from 1986 to 2015 it is constant. 
          Example 2: 6 years 1997 to 2003: No increase, infact it decreased in this period.
          Example 1: 4 years from 2010 to 2013: increase only 10%.
      b) </t>
    </r>
    <r>
      <rPr>
        <b/>
        <sz val="12"/>
        <color rgb="FFFF0000"/>
        <rFont val="Calibri"/>
        <family val="2"/>
        <scheme val="minor"/>
      </rPr>
      <t>So be safe and restrict the exposure to shares/mf.</t>
    </r>
    <r>
      <rPr>
        <sz val="12"/>
        <color theme="1"/>
        <rFont val="Calibri"/>
        <family val="2"/>
        <scheme val="minor"/>
      </rPr>
      <t xml:space="preserve">
1) Markets from 2010 to 2014 is constant only grown by ~10%, at these times needs to patient with investments.
2) From 2014 March market has significanly grown in 1 year, so be cautious don’t go for high/aggressive investments, 
    </t>
    </r>
    <r>
      <rPr>
        <b/>
        <sz val="12"/>
        <color rgb="FFFF0000"/>
        <rFont val="Calibri"/>
        <family val="2"/>
        <scheme val="minor"/>
      </rPr>
      <t>reasonable sensex value is ~&lt;=23000 till 2016 may, so have an appropriate investment strategy in this period</t>
    </r>
    <r>
      <rPr>
        <sz val="12"/>
        <color theme="1"/>
        <rFont val="Calibri"/>
        <family val="2"/>
        <scheme val="minor"/>
      </rPr>
      <t>.</t>
    </r>
  </si>
  <si>
    <t>less</t>
  </si>
  <si>
    <t>% of (Interest / PBDIT)</t>
  </si>
  <si>
    <t>Cash Flow from Operations (CFO)</t>
  </si>
  <si>
    <t>good % of PBDIT</t>
  </si>
  <si>
    <t>Axis bank</t>
  </si>
  <si>
    <t>Clariant chemicals</t>
  </si>
  <si>
    <t>ONGC</t>
  </si>
  <si>
    <t>Petronet LNG</t>
  </si>
  <si>
    <t>DSP BlackRock Micro Cap Fund</t>
  </si>
  <si>
    <t>Quantum long term equity</t>
  </si>
  <si>
    <t>Mirae Asset Emerging Bluechip Fund</t>
  </si>
  <si>
    <t>S&amp;P BSE Small Cap</t>
  </si>
  <si>
    <t>Small Cap</t>
  </si>
  <si>
    <t>S&amp;P BSE TRI-Sensex</t>
  </si>
  <si>
    <t>3 *</t>
  </si>
  <si>
    <t>Hdfc mid cap opportunities</t>
  </si>
  <si>
    <t>Performance in bear</t>
  </si>
  <si>
    <t>Very Good</t>
  </si>
  <si>
    <t>Fund risk</t>
  </si>
  <si>
    <t>Below avg</t>
  </si>
  <si>
    <t>Low</t>
  </si>
  <si>
    <t>Average</t>
  </si>
  <si>
    <t>Birla sun life frontline equity</t>
  </si>
  <si>
    <t>S&amp;P BSE 200</t>
  </si>
  <si>
    <t>Overall Performance</t>
  </si>
  <si>
    <t>Superior</t>
  </si>
  <si>
    <t>Comment</t>
  </si>
  <si>
    <t>Always Greater returns than benchmark in last 11 years</t>
  </si>
  <si>
    <t>Always Greater returns than benchmark</t>
  </si>
  <si>
    <t>Large Cap</t>
  </si>
  <si>
    <t>Franklin India Bluechip Fund</t>
  </si>
  <si>
    <t>S&amp;P BSE Sensex</t>
  </si>
  <si>
    <t>Canara Robeco Emerging Equities Fund</t>
  </si>
  <si>
    <t>L&amp;T India Value Fund</t>
  </si>
  <si>
    <t>Franklin India High Growth Companies</t>
  </si>
  <si>
    <t>Multi cap</t>
  </si>
  <si>
    <t>Mirae Asset India Opportunities</t>
  </si>
  <si>
    <t>Franklin India Smaller Companies</t>
  </si>
  <si>
    <t>Management</t>
  </si>
  <si>
    <t>Regularly every 6 months review the performance of all mid-caps</t>
  </si>
  <si>
    <t>KPR mills</t>
  </si>
  <si>
    <t>Essel propack</t>
  </si>
  <si>
    <t>Larsen &amp; Toubro</t>
  </si>
  <si>
    <t>Tata motors DVR</t>
  </si>
  <si>
    <t>Punjab national bank</t>
  </si>
  <si>
    <t>Fund Style</t>
  </si>
  <si>
    <t>Growth</t>
  </si>
  <si>
    <t>Blend</t>
  </si>
  <si>
    <t>Blend/Value</t>
  </si>
  <si>
    <t>AUM (Cr)</t>
  </si>
  <si>
    <t>Stable: 7 years</t>
  </si>
  <si>
    <t>Stable: 5 years</t>
  </si>
  <si>
    <t>Stable: 4 years</t>
  </si>
  <si>
    <t>Stable: 3 years</t>
  </si>
  <si>
    <t>Stable: 7 years (since incpetion)</t>
  </si>
  <si>
    <t>Stable: 9 years (since incpetion)</t>
  </si>
  <si>
    <t>15 years (by 2030)</t>
  </si>
  <si>
    <t>25 years (by 2040)</t>
  </si>
  <si>
    <t>1 Crore</t>
  </si>
  <si>
    <t>33 L</t>
  </si>
  <si>
    <t>Goals</t>
  </si>
  <si>
    <t>Tata steel</t>
  </si>
  <si>
    <t>3 Crore</t>
  </si>
  <si>
    <t>45 L</t>
  </si>
  <si>
    <t>1) Do SIP regularly with 4 or 5 funds (80%) and direct share (20%) portfolio.
2) Modify the SIP amount according to the market PE and review every 6 months, example for PE &gt; 20 invest only 80% of planned SIP and accumulate remaining for crashes.
3) Invest more in corrections and crashes.
    3.1) If sensex/benchmark crashes more than 8% in a month, can invest a lumpsum as (Fall%/4) times of monthly SIP.
    3.2) If sensex/benchmark corrects more than 20% in any period, can invest a lumpsum and can have addittional SIP till market raises by 10%.
    3.3) Also consider if the period of high is long and crash happens next, then can invest slightly higher lump sum in points 3.1 and 3.2.
4) If the current price of NAV is &gt;5% less than the average price, then invest %drop*2 times of current portfolio value to average the NAV prices.</t>
  </si>
  <si>
    <t>Invest directly in shares</t>
  </si>
  <si>
    <t>1) Invest in stocks which are common in above funds and below best funds to avoid expenses.
2) Invest as monthly installments using VTP option.</t>
  </si>
  <si>
    <t>Multi Cap</t>
  </si>
  <si>
    <t>Exide</t>
  </si>
  <si>
    <t>GAIL</t>
  </si>
  <si>
    <t>Concor</t>
  </si>
  <si>
    <t>Kaveri seed</t>
  </si>
  <si>
    <t>Torrent pharma</t>
  </si>
  <si>
    <t>Supreme industries</t>
  </si>
  <si>
    <t>Cipla</t>
  </si>
  <si>
    <t>united spirits</t>
  </si>
  <si>
    <t>Apollo tyres</t>
  </si>
  <si>
    <t>SKF india</t>
  </si>
  <si>
    <t>Divis lab</t>
  </si>
  <si>
    <t>Atul chemicals</t>
  </si>
  <si>
    <t>cesc</t>
  </si>
  <si>
    <t>finolex cables</t>
  </si>
  <si>
    <t>Mahindra &amp; Mahindra</t>
  </si>
  <si>
    <t>Cadila healthcare</t>
  </si>
  <si>
    <t>BPCL</t>
  </si>
  <si>
    <t>Gujarat Pipavav Port</t>
  </si>
  <si>
    <t>Gateway Distriparks</t>
  </si>
  <si>
    <t>Sadbhav Engineering</t>
  </si>
  <si>
    <t>Marico</t>
  </si>
  <si>
    <t>upl</t>
  </si>
  <si>
    <t>Indusind Bank</t>
  </si>
  <si>
    <t>HPCL</t>
  </si>
  <si>
    <t>Crompton Greaves</t>
  </si>
  <si>
    <t>Pidilite Industries</t>
  </si>
  <si>
    <t>Britannia Industries</t>
  </si>
  <si>
    <t>Zee Entertainment</t>
  </si>
  <si>
    <t>AIA Engineering</t>
  </si>
  <si>
    <t>Wipro</t>
  </si>
  <si>
    <t>Hindustan Unilever</t>
  </si>
  <si>
    <t>Idea Cellular</t>
  </si>
  <si>
    <t>Tata Power</t>
  </si>
  <si>
    <t>Rallis India</t>
  </si>
  <si>
    <t>P/CF</t>
  </si>
  <si>
    <t>&gt; 15%</t>
  </si>
  <si>
    <t>Sales growth (5, 10 years)</t>
  </si>
  <si>
    <t>NPM reflects the net profit that remains after a company has paid its interest, tax and factored in depreciation</t>
  </si>
  <si>
    <t>Operating Profit Margin (OPM) %</t>
  </si>
  <si>
    <t>Net Profit Margin (NPM) %</t>
  </si>
  <si>
    <t xml:space="preserve">Interest coverage gives an indication whether the operating profits generated by the company are sufficient to pay interest </t>
  </si>
  <si>
    <t>Financial Analysis of a Company</t>
  </si>
  <si>
    <t>ANALYSIS OF BALANCE SHEET (B/S):</t>
  </si>
  <si>
    <t>ANALYSIS OF PROFIT AND LOSS STATEMENT (P&amp;L):</t>
  </si>
  <si>
    <t>Debt to Equity (D/E) ratio</t>
  </si>
  <si>
    <t>&lt; 0.5</t>
  </si>
  <si>
    <t>Step1: Short list companies based on Financial analysis</t>
  </si>
  <si>
    <t>Current Ratio (CR):
(Current Assets / Current liabilities)</t>
  </si>
  <si>
    <t>Interest Coverage
(Operating profit / Interest expense)</t>
  </si>
  <si>
    <t>ANALYSIS OF CASH FLOW STATEMENT (CF):</t>
  </si>
  <si>
    <t>Analysis USING MIX OF B/S, P&amp;L AND CF:</t>
  </si>
  <si>
    <t>Cumulative PAT vs. cumulative CFO:</t>
  </si>
  <si>
    <t>&gt; 1.25</t>
  </si>
  <si>
    <t>Positive CFO is necessary</t>
  </si>
  <si>
    <t>cumulative PAT and CFO are similar for last 10 years</t>
  </si>
  <si>
    <t>over a long time, cumulative PAT and CFO should be similar</t>
  </si>
  <si>
    <t>Valuation Analysis of a Company</t>
  </si>
  <si>
    <t>Step2: Analyse each company shortlisted in Step1</t>
  </si>
  <si>
    <t>Threshold</t>
  </si>
  <si>
    <t>Compare current PE with avg historical PE</t>
  </si>
  <si>
    <t>&lt; Avg historic PE</t>
  </si>
  <si>
    <t>Compare PE with industry PE</t>
  </si>
  <si>
    <t>&lt; Avg industry PE</t>
  </si>
  <si>
    <t>PEG ratio</t>
  </si>
  <si>
    <t>Earnings Yield (EY):
(1/PE or E/P)</t>
  </si>
  <si>
    <t xml:space="preserve">EY provides an idea about the earning/returns that a stock would produce for every INR invested by the buyer in it. should be greater than long term government bond yields or bank fixed deposit interest rates. </t>
  </si>
  <si>
    <t>&gt; FD rate (8%)</t>
  </si>
  <si>
    <t>Price to Sales (P/S) ratio:</t>
  </si>
  <si>
    <t>Price to EPS (P/E) ratio</t>
  </si>
  <si>
    <t>Price to Book value(P/B) ratio:</t>
  </si>
  <si>
    <t>&lt; 1 for finance sectors</t>
  </si>
  <si>
    <t>May be irrelevant for sectors other than financial services.</t>
  </si>
  <si>
    <t>buy if P/S ratio is &lt; 1.5 and sell if &gt;3.</t>
  </si>
  <si>
    <t>Dividend Yield (DY):</t>
  </si>
  <si>
    <t>&gt; 3%</t>
  </si>
  <si>
    <t>do not focus a lot on DY for companies in fast growth phase.</t>
  </si>
  <si>
    <t>Tax paid</t>
  </si>
  <si>
    <t>Tax rate should be near general corporate tax rate shows healthy tax paying company.</t>
  </si>
  <si>
    <r>
      <t xml:space="preserve">D/E of 1 means that 50% of funds are brought by shareholders and rest 50% are borrowed from lenders.
</t>
    </r>
    <r>
      <rPr>
        <b/>
        <sz val="11"/>
        <color theme="1"/>
        <rFont val="Calibri"/>
        <family val="2"/>
        <scheme val="minor"/>
      </rPr>
      <t>Long term debt to earning ratio (5 years) &lt; 5%.</t>
    </r>
  </si>
  <si>
    <t>Graham says that the higher the difference between EY and GSec/Treasury Yield, the safer is the stock investment.</t>
  </si>
  <si>
    <t>Margin of safety</t>
  </si>
  <si>
    <t>Business &amp; Industry Analysis of a Company</t>
  </si>
  <si>
    <t>Observations / Remarks</t>
  </si>
  <si>
    <t>&gt; 30 %</t>
  </si>
  <si>
    <t>Comparison with industry peers</t>
  </si>
  <si>
    <t>Sales growth &gt; peers</t>
  </si>
  <si>
    <t xml:space="preserve">The Company must show sales growth higher than peers. If its sales growth is similar to peers, then there is no Moat </t>
  </si>
  <si>
    <t>Increase in production capacity and sales volume</t>
  </si>
  <si>
    <t>Production capacity &amp; sales volume CAGR ~ Sales CAGR</t>
  </si>
  <si>
    <t>Company must have shown increased market penetration by selling higher volumes of its product/service</t>
  </si>
  <si>
    <t>Conversion of sales growth into profits</t>
  </si>
  <si>
    <t>Profit CAGR ~ Sales CAGR</t>
  </si>
  <si>
    <t>A Moat would result in increasing profits with increasing sales. Otherwise, sales growth is only a result of unnecessary expansion or aggressive marketing push, which would erode value in long term</t>
  </si>
  <si>
    <t>Conversion of profits into cash</t>
  </si>
  <si>
    <t>cPAT ~ cCFO</t>
  </si>
  <si>
    <t>If cPAT &gt;&gt; cCFO, then either the profits are fictitious or the company is selling to any John Doe for higher sales without having the ability to collect money from them</t>
  </si>
  <si>
    <t>Creation of value for shareholders from the profits retained</t>
  </si>
  <si>
    <t>Increase in Mcap in last 10 yrs. &gt; Retained profits in last 10 yrs.</t>
  </si>
  <si>
    <t>Otherwise company is destroying wealth of shareholders</t>
  </si>
  <si>
    <t>Criteria</t>
  </si>
  <si>
    <t>Management Analysis</t>
  </si>
  <si>
    <t>Subjective parameters</t>
  </si>
  <si>
    <t>Background check of promoters &amp; directors</t>
  </si>
  <si>
    <t>web search</t>
  </si>
  <si>
    <t>There should not be any information questioning the integrity of promoters &amp; directors.</t>
  </si>
  <si>
    <t>Management succession plans</t>
  </si>
  <si>
    <t>Good succession plan should be in place</t>
  </si>
  <si>
    <t>Salary being paid to potential successors should be in line with their experience</t>
  </si>
  <si>
    <t>Objective parameters</t>
  </si>
  <si>
    <t>Salary of promoters vs. net profits</t>
  </si>
  <si>
    <t>No salary increase with declining profits/losses</t>
  </si>
  <si>
    <t>promoter should not have a history of seeking increase in remuneration when the profits of the company declined in past</t>
  </si>
  <si>
    <t>Project execution skills</t>
  </si>
  <si>
    <t>Green/brownfield project execution</t>
  </si>
  <si>
    <t>Company should have shown good project execution skills with cost and time overruns.</t>
  </si>
  <si>
    <t>Consistent increase in dividend payments</t>
  </si>
  <si>
    <t>Dividend CAGR &gt; 0</t>
  </si>
  <si>
    <t>Dividends should be increasing with increase in profits of the company</t>
  </si>
  <si>
    <t>Promoter shareholding</t>
  </si>
  <si>
    <t>&gt; 51%</t>
  </si>
  <si>
    <t>Higher the better</t>
  </si>
  <si>
    <t>Promoter buying the shares</t>
  </si>
  <si>
    <t>insider buying ++</t>
  </si>
  <si>
    <t>If promoter of a company buys its shares, investors should buy too</t>
  </si>
  <si>
    <t>FII shareholding</t>
  </si>
  <si>
    <t>the lower the better</t>
  </si>
  <si>
    <t>~ 0</t>
  </si>
  <si>
    <t>PAT margin %</t>
  </si>
  <si>
    <t>Look for consistency of PAT margin across the years. It's great if it is improving year on year</t>
  </si>
  <si>
    <t>9 - 10 %</t>
  </si>
  <si>
    <t>Link2: Example</t>
  </si>
  <si>
    <t xml:space="preserve">http://www.drvijaymalik.com/2015/01/selecting-top-stocks-to-buy-step-by.html
</t>
  </si>
  <si>
    <t xml:space="preserve">http://www.drvijaymalik.com/2015/02/equity-research-ambika-cotton-mills.html
</t>
  </si>
  <si>
    <t>Persistent systems</t>
  </si>
  <si>
    <t>eClerx Services</t>
  </si>
  <si>
    <t>It's great if CFO (Cash Flow from Operations) meets the outflow for CFI (Cash From Invest) and CFF (Cash From Financing).
Positive for 3 of 5 or 7 of 10 years</t>
  </si>
  <si>
    <t>Other Criteria from different sources</t>
  </si>
  <si>
    <t>Link1: Analysis</t>
  </si>
  <si>
    <t>Share Categores</t>
  </si>
  <si>
    <t>~Shortlist</t>
  </si>
  <si>
    <t>~Final Max number</t>
  </si>
  <si>
    <t>Sensex, Nifty index companies</t>
  </si>
  <si>
    <t>Giant/Large/Bluechip companies</t>
  </si>
  <si>
    <t>Mid cap companies</t>
  </si>
  <si>
    <t>Small cap companies</t>
  </si>
  <si>
    <t>Portfolio Strategy - GARP (Select max 15 to 20 companies)</t>
  </si>
  <si>
    <t>5000 to 15000</t>
  </si>
  <si>
    <t>500 to 5000</t>
  </si>
  <si>
    <t>Navneet education</t>
  </si>
  <si>
    <t>Ajanta pharma</t>
  </si>
  <si>
    <t>Vinati organics</t>
  </si>
  <si>
    <t>Business Risk</t>
  </si>
  <si>
    <t>consumer priorities keep on changing with time but business designed earlier may not necessarily change, which puts business into risk</t>
  </si>
  <si>
    <t>In the long run, gross margins and EBITDA margins should show similar movements</t>
  </si>
  <si>
    <t>EBITDA vs Gross margins</t>
  </si>
  <si>
    <t>Operating cashflow to PBT ratio</t>
  </si>
  <si>
    <t>Profit growth (5, 10 years)</t>
  </si>
  <si>
    <t>Return on invested capital (ROIC)</t>
  </si>
  <si>
    <t>&gt; 15 %</t>
  </si>
  <si>
    <t>Fiem industries</t>
  </si>
  <si>
    <t>Check volumes also ?</t>
  </si>
  <si>
    <t>2nd Target buy price</t>
  </si>
  <si>
    <t>Best Target buy price</t>
  </si>
  <si>
    <t>Power finance corporation</t>
  </si>
  <si>
    <t>fineotex chemicals</t>
  </si>
  <si>
    <t>Gabriel India</t>
  </si>
  <si>
    <t>&gt; 10 %, Sustainable</t>
  </si>
  <si>
    <t>MF portfolios strategy also: Compare best mutual funds "portfolios" from different AMC's and find good stocks and invest in them, keep checking the MF portfolios regularly (quarterly !!)</t>
  </si>
  <si>
    <t xml:space="preserve">CR of &gt;1 means that the company has current ASSETS which exceed CL and that the company would be able to pay off its near term liabilities by the money it would receive </t>
  </si>
  <si>
    <t>&lt; 1.5</t>
  </si>
  <si>
    <t>Adani Ports</t>
  </si>
  <si>
    <t>Astra Microwave Products</t>
  </si>
  <si>
    <t>Berger paints</t>
  </si>
  <si>
    <t>TVS motors</t>
  </si>
  <si>
    <t>Network 18 Media &amp; Investments</t>
  </si>
  <si>
    <t>updated</t>
  </si>
  <si>
    <t>Bata india</t>
  </si>
  <si>
    <t>PTC india finance service</t>
  </si>
  <si>
    <t>Indoco remedies</t>
  </si>
  <si>
    <t>JK tyres</t>
  </si>
  <si>
    <r>
      <t xml:space="preserve">Growth should be consistent year on year exlcude 1 or 2 odd dip. &gt;50% growth rates may be not sustainable.
</t>
    </r>
    <r>
      <rPr>
        <b/>
        <sz val="11"/>
        <color theme="1"/>
        <rFont val="Calibri"/>
        <family val="2"/>
        <scheme val="minor"/>
      </rPr>
      <t xml:space="preserve">Understand the source of growth: </t>
    </r>
    <r>
      <rPr>
        <sz val="11"/>
        <color theme="1"/>
        <rFont val="Calibri"/>
        <family val="2"/>
        <scheme val="minor"/>
      </rPr>
      <t xml:space="preserve">
1) By selling more goods. 2) Raising prices. 3) Selling new products. 4) Buying a new company.
</t>
    </r>
    <r>
      <rPr>
        <b/>
        <sz val="11"/>
        <color theme="1"/>
        <rFont val="Calibri"/>
        <family val="2"/>
        <scheme val="minor"/>
      </rPr>
      <t xml:space="preserve">Understand quality growth:
</t>
    </r>
    <r>
      <rPr>
        <sz val="11"/>
        <color theme="1"/>
        <rFont val="Calibri"/>
        <family val="2"/>
        <scheme val="minor"/>
      </rPr>
      <t>1) Earning growth can't be more than sales growth over long time, Higher earning growth than sales growth may due to cost cutting, it is not sustainable. Sales growth is difficult to fake.</t>
    </r>
  </si>
  <si>
    <t>&gt; 20%</t>
  </si>
  <si>
    <t>Return on Assets (ROA)
(Net margin x Asset turnover)</t>
  </si>
  <si>
    <t>ROA measure of efficiency, ROA 20% means 0.2 earning per each rupee.</t>
  </si>
  <si>
    <t>ROE is measure of profitability and efficiency of using equity.
Carefully check if ROE &gt; 50%.</t>
  </si>
  <si>
    <t>Cash flow from operations (CFO)</t>
  </si>
  <si>
    <t>Free cash flow (FCF)
(CFO - Capex)</t>
  </si>
  <si>
    <t>Also known as owners money.</t>
  </si>
  <si>
    <t>&gt; 10% of (Sales/FCF)</t>
  </si>
  <si>
    <t>Check Forward PE</t>
  </si>
  <si>
    <t>YPEG (Year ahead PEG)</t>
  </si>
  <si>
    <t>Understand why the share price is low or high? Understand is it due overall sector and economy related or weakness specific to the company?</t>
  </si>
  <si>
    <t>Understand the future prospects of the company?
To decide whether there will be demand for the stock in future or not?</t>
  </si>
  <si>
    <t>Tracked in Trade A/C</t>
  </si>
  <si>
    <t>Earnings growth</t>
  </si>
  <si>
    <t>&gt; 10%</t>
  </si>
  <si>
    <t>10 year ROE (Return on Equity)
(ROA x Leverage ratio) 
(Net margin x Asset turnover x financial leverage)</t>
  </si>
  <si>
    <t>Try to predict fair value</t>
  </si>
  <si>
    <t>Finding pricing for strong fundamental companies</t>
  </si>
  <si>
    <t>1) Check icici direct recommendations and icici research reports.</t>
  </si>
  <si>
    <t>1) Check if many brokers recommends this stock.</t>
  </si>
  <si>
    <t>1) Use average P/E multiplied with current year eps to get fair value. (compute for 3, 5, 10 years average).
2) Also check historical profit increase and respective p/e, eps and predict a reasonable value.</t>
  </si>
  <si>
    <t>Dr Reddy labs</t>
  </si>
  <si>
    <t>Bajaj electricals</t>
  </si>
  <si>
    <t>Oil india</t>
  </si>
  <si>
    <t>indian bank</t>
  </si>
  <si>
    <t>GMDC</t>
  </si>
  <si>
    <t>VST industries</t>
  </si>
  <si>
    <t>ACC</t>
  </si>
  <si>
    <t>Ambuja cements</t>
  </si>
  <si>
    <t>Bharti airtel</t>
  </si>
  <si>
    <t>HCL Technologies</t>
  </si>
  <si>
    <t>state bank of india</t>
  </si>
  <si>
    <t>Bharat forge</t>
  </si>
  <si>
    <t>DB corp</t>
  </si>
  <si>
    <t>strides arcolab</t>
  </si>
  <si>
    <t>Removed</t>
  </si>
  <si>
    <t>BHEL</t>
  </si>
  <si>
    <t>Hindalco</t>
  </si>
  <si>
    <t>Sold item</t>
  </si>
  <si>
    <t>Invested amount</t>
  </si>
  <si>
    <t>Realised amount</t>
  </si>
  <si>
    <t>Profit or Loss</t>
  </si>
  <si>
    <t>UCO bank</t>
  </si>
  <si>
    <t>Kaveri seeds</t>
  </si>
  <si>
    <t>Total</t>
  </si>
  <si>
    <t>% loss or gain</t>
  </si>
  <si>
    <t>Aurobindo Pharma</t>
  </si>
  <si>
    <t>Bajaj auto</t>
  </si>
  <si>
    <t>Tata chemicals</t>
  </si>
  <si>
    <t>welspun</t>
  </si>
  <si>
    <t>1) Govt company, largest consulting for oil and gas</t>
  </si>
  <si>
    <t>1) Govt company, large in gujarat</t>
  </si>
  <si>
    <t>1) Govt company</t>
  </si>
  <si>
    <t>1) Govt company, leader in iron ore</t>
  </si>
  <si>
    <t>1) Bearing manufacture. ~30% market share.</t>
  </si>
  <si>
    <t># Best MF bought in 
Nov-2015</t>
  </si>
  <si>
    <t>Fag bearings</t>
  </si>
  <si>
    <t>Feedback and business analysis</t>
  </si>
  <si>
    <t>Castrol</t>
  </si>
  <si>
    <t>IRB infra</t>
  </si>
  <si>
    <t>Negative Points</t>
  </si>
  <si>
    <t>1) Sales growth, profit growth declining for 3, 5 years</t>
  </si>
  <si>
    <t>1) Higher valuations</t>
  </si>
  <si>
    <t>1) Very good business and growing</t>
  </si>
  <si>
    <t>Cement</t>
  </si>
  <si>
    <t>PAINTS &amp; VARNISHES</t>
  </si>
  <si>
    <t>Banking</t>
  </si>
  <si>
    <t xml:space="preserve"> Telecom Services</t>
  </si>
  <si>
    <t>Crude Oil &amp; Natural Gas</t>
  </si>
  <si>
    <t>Sector</t>
  </si>
  <si>
    <t>Construction</t>
  </si>
  <si>
    <t>Chemicals</t>
  </si>
  <si>
    <t>Financial</t>
  </si>
  <si>
    <t>Communications</t>
  </si>
  <si>
    <t>Energy</t>
  </si>
  <si>
    <t>Drugs &amp; Pharma</t>
  </si>
  <si>
    <t>Healthcare</t>
  </si>
  <si>
    <t>Don’t track more than 4 stocks in a sector</t>
  </si>
  <si>
    <t>1) Higher valuations.
2) Sudden jump in 1yr from 2014.</t>
  </si>
  <si>
    <t>1) Not good interest by investors.</t>
  </si>
  <si>
    <t>1) Govt company, 80% monopoly</t>
  </si>
  <si>
    <t>Coal &amp; Lignite</t>
  </si>
  <si>
    <t>Industry</t>
  </si>
  <si>
    <t>Indraprastha Gas</t>
  </si>
  <si>
    <t>1) Profits are decreasing.</t>
  </si>
  <si>
    <t>Computer Software</t>
  </si>
  <si>
    <t>Technology</t>
  </si>
  <si>
    <t>Tech mahindra</t>
  </si>
  <si>
    <t>Cosmetics &amp; Toiletries</t>
  </si>
  <si>
    <t>FMCG</t>
  </si>
  <si>
    <t>Analyze later</t>
  </si>
  <si>
    <t>1) Better alternatives available.</t>
  </si>
  <si>
    <t xml:space="preserve"> Tobacco Prod</t>
  </si>
  <si>
    <t>1) Sales growth, profit growth declining for 3, 5 years.
2) Higher tax in GST impacts tobacco business</t>
  </si>
  <si>
    <t>Diversified</t>
  </si>
  <si>
    <t>1) 60k Cr capex</t>
  </si>
  <si>
    <t>1) Poor growth 3,5,10 years</t>
  </si>
  <si>
    <t>1) Poor growth</t>
  </si>
  <si>
    <t>1) Higher debt and less profit compared to private banks</t>
  </si>
  <si>
    <t>1) High debt</t>
  </si>
  <si>
    <t>Electricity Distribn</t>
  </si>
  <si>
    <t>Commercial Vehicles</t>
  </si>
  <si>
    <t>Automobile</t>
  </si>
  <si>
    <t>1) Steel sector is not good, but try to buy quality stocks</t>
  </si>
  <si>
    <t>Finished Steel</t>
  </si>
  <si>
    <t>Metals</t>
  </si>
  <si>
    <t>Organic Chemicals</t>
  </si>
  <si>
    <t>Services</t>
  </si>
  <si>
    <t>Good business, but higher debt and higher price to sale</t>
  </si>
  <si>
    <t>Price doubled in 1 yr 2014</t>
  </si>
  <si>
    <t>1) Price doubled in 1 yr 2014</t>
  </si>
  <si>
    <t>Storage Batteries</t>
  </si>
  <si>
    <t>Engineering</t>
  </si>
  <si>
    <t>Tyres &amp; Tubes</t>
  </si>
  <si>
    <t>Automobiles</t>
  </si>
  <si>
    <t>Price doubled in 1 yr 2015</t>
  </si>
  <si>
    <t>Dyes &amp; Pigments</t>
  </si>
  <si>
    <t>Negative profits</t>
  </si>
  <si>
    <t>Domestic Electrical Applns.</t>
  </si>
  <si>
    <t>Cons durables</t>
  </si>
  <si>
    <t>Footwear</t>
  </si>
  <si>
    <t>1) High debt, profits decline</t>
  </si>
  <si>
    <t>1) Poor growth 5,10 years</t>
  </si>
  <si>
    <t>1) No interest for publishing business</t>
  </si>
  <si>
    <t>1) Notice from usa for 3 plants, but these contribute only 10% revenue, so available at attractive price.</t>
  </si>
  <si>
    <t>Check later</t>
  </si>
  <si>
    <t>1) sales declined 3,5 yrs</t>
  </si>
  <si>
    <t>1) High valuations</t>
  </si>
  <si>
    <t>1) less profits and high debt</t>
  </si>
  <si>
    <t>1) Poor growth decline</t>
  </si>
  <si>
    <t>1) profits decline, p/s is 11</t>
  </si>
  <si>
    <t>Switching Equipment</t>
  </si>
  <si>
    <t>1) High valutations</t>
  </si>
  <si>
    <t>Two &amp; Three Wheelers</t>
  </si>
  <si>
    <t>1) Other good stocks shortlisted</t>
  </si>
  <si>
    <t>Cotton &amp; Blended Yarn</t>
  </si>
  <si>
    <t>Textiles</t>
  </si>
  <si>
    <t>1) Poor growth 3 yrs</t>
  </si>
  <si>
    <t>Cars</t>
  </si>
  <si>
    <t>Vegetable oils</t>
  </si>
  <si>
    <t>1) high price</t>
  </si>
  <si>
    <t>Auto Ancillaries</t>
  </si>
  <si>
    <t>1) poor profits 3 yrs</t>
  </si>
  <si>
    <t>1) Poor profits 3, 5, 10 yrs</t>
  </si>
  <si>
    <t>1) Though profits declined in 1 yr, but price increased</t>
  </si>
  <si>
    <t>Pesticides</t>
  </si>
  <si>
    <t>1) Highly volatile</t>
  </si>
  <si>
    <t>SIDCs/SFCs</t>
  </si>
  <si>
    <t>1) Profits decline 3, 5 yrs</t>
  </si>
  <si>
    <t>Other Plastic Prod.</t>
  </si>
  <si>
    <t>Inorganic Chem.</t>
  </si>
  <si>
    <t>Recreational Services</t>
  </si>
  <si>
    <t>Last purchase price</t>
  </si>
  <si>
    <t>ICICI direct target</t>
  </si>
  <si>
    <t>Storage &amp; Distribn</t>
  </si>
  <si>
    <t>1) Very good compared to other business
2) Very good business and growing</t>
  </si>
  <si>
    <t>Dabur india</t>
  </si>
  <si>
    <t>Small Cap (&lt;10000 Cr)
Analyse properly later</t>
  </si>
  <si>
    <r>
      <t xml:space="preserve">Good Stocks watch list
BSE Sensex, NSE Nifty </t>
    </r>
    <r>
      <rPr>
        <b/>
        <sz val="18"/>
        <color rgb="FFFF0000"/>
        <rFont val="Calibri"/>
        <family val="2"/>
        <scheme val="minor"/>
      </rPr>
      <t>(Max:25)</t>
    </r>
  </si>
  <si>
    <t>Electronic Equipts.</t>
  </si>
  <si>
    <t>Bharat Electronics</t>
  </si>
  <si>
    <t>1) Sales growth not good, but valuations increased with bull run.</t>
  </si>
  <si>
    <t>Arvind</t>
  </si>
  <si>
    <t>Cloth</t>
  </si>
  <si>
    <t>Balkrishna industries</t>
  </si>
  <si>
    <t>1) Good profit business</t>
  </si>
  <si>
    <t>1) Price double in 1yr 2015</t>
  </si>
  <si>
    <t>1) Not good growth business</t>
  </si>
  <si>
    <t>1) No profits 3,5 yrs</t>
  </si>
  <si>
    <t>1) Less than book value 380</t>
  </si>
  <si>
    <t>Sintex industries</t>
  </si>
  <si>
    <t>Steel Tubes &amp; Pipes</t>
  </si>
  <si>
    <t>1) Poor growth, less promoter stake</t>
  </si>
  <si>
    <t>1) Price doubled in 1 yr 2015</t>
  </si>
  <si>
    <t>1) Received us warning</t>
  </si>
  <si>
    <t>Hero motorcorp</t>
  </si>
  <si>
    <t>1) shares split ?</t>
  </si>
  <si>
    <t>Ultra tech cement</t>
  </si>
  <si>
    <t>1) Royalty case.
2) Sebi ordered forensic audit.
3) Govt control Price for cotton from 2016 reduces profitability.</t>
  </si>
  <si>
    <t>TCS</t>
  </si>
  <si>
    <r>
      <t xml:space="preserve">Good Large&amp;Mid cap Stocks watch list 
</t>
    </r>
    <r>
      <rPr>
        <b/>
        <sz val="18"/>
        <color rgb="FFFF0000"/>
        <rFont val="Calibri"/>
        <family val="2"/>
        <scheme val="minor"/>
      </rPr>
      <t>(Max:25)</t>
    </r>
  </si>
  <si>
    <r>
      <t xml:space="preserve">Good Stocks watch list </t>
    </r>
    <r>
      <rPr>
        <b/>
        <sz val="18"/>
        <color rgb="FFFF0000"/>
        <rFont val="Calibri"/>
        <family val="2"/>
        <scheme val="minor"/>
      </rPr>
      <t>(Max:20)</t>
    </r>
  </si>
  <si>
    <t>1) Received a warning letter, price dropped 15% to 320</t>
  </si>
  <si>
    <t>Words Worth: 10 Reasons Why Most Stock Investors Fail</t>
  </si>
  <si>
    <t>SBI Pharma fund</t>
  </si>
  <si>
    <r>
      <t xml:space="preserve">2) </t>
    </r>
    <r>
      <rPr>
        <b/>
        <sz val="14"/>
        <color rgb="FFFF0000"/>
        <rFont val="Calibri"/>
        <family val="2"/>
        <scheme val="minor"/>
      </rPr>
      <t>Failing to invest or stay invested in a good stock during times of crisis:</t>
    </r>
    <r>
      <rPr>
        <b/>
        <sz val="14"/>
        <color theme="1"/>
        <rFont val="Calibri"/>
        <family val="2"/>
        <scheme val="minor"/>
      </rPr>
      <t xml:space="preserve">
    </t>
    </r>
    <r>
      <rPr>
        <b/>
        <sz val="14"/>
        <color rgb="FF0000FF"/>
        <rFont val="Calibri"/>
        <family val="2"/>
        <scheme val="minor"/>
      </rPr>
      <t xml:space="preserve">Unless you can watch your stock holding decline by 50 per cent without becoming panic-stricken, you should not be in the stock market.
    </t>
    </r>
    <r>
      <rPr>
        <b/>
        <sz val="14"/>
        <color theme="1"/>
        <rFont val="Calibri"/>
        <family val="2"/>
        <scheme val="minor"/>
      </rPr>
      <t>- Warren Buffett</t>
    </r>
  </si>
  <si>
    <r>
      <t>3)</t>
    </r>
    <r>
      <rPr>
        <b/>
        <sz val="14"/>
        <color rgb="FFFF0000"/>
        <rFont val="Calibri"/>
        <family val="2"/>
        <scheme val="minor"/>
      </rPr>
      <t xml:space="preserve"> Not thinking long term and not being disciplined and patient:</t>
    </r>
    <r>
      <rPr>
        <b/>
        <sz val="14"/>
        <color theme="1"/>
        <rFont val="Calibri"/>
        <family val="2"/>
        <scheme val="minor"/>
      </rPr>
      <t xml:space="preserve">
    </t>
    </r>
    <r>
      <rPr>
        <b/>
        <sz val="14"/>
        <color rgb="FF0000FF"/>
        <rFont val="Calibri"/>
        <family val="2"/>
        <scheme val="minor"/>
      </rPr>
      <t xml:space="preserve">If you are not willing to own a stock for 10 years, do not even think about owning it for 10 minutes.
    </t>
    </r>
    <r>
      <rPr>
        <b/>
        <sz val="14"/>
        <color theme="1"/>
        <rFont val="Calibri"/>
        <family val="2"/>
        <scheme val="minor"/>
      </rPr>
      <t>- Warren Buffett</t>
    </r>
    <r>
      <rPr>
        <b/>
        <sz val="14"/>
        <color rgb="FF0000FF"/>
        <rFont val="Calibri"/>
        <family val="2"/>
        <scheme val="minor"/>
      </rPr>
      <t xml:space="preserve">
    Successful Investing takes time, discipline and patience. No matter how great the talent or effort, some things just take time: 
   </t>
    </r>
    <r>
      <rPr>
        <b/>
        <sz val="14"/>
        <color theme="1"/>
        <rFont val="Calibri"/>
        <family val="2"/>
        <scheme val="minor"/>
      </rPr>
      <t xml:space="preserve"> - Warren Buffett</t>
    </r>
  </si>
  <si>
    <r>
      <t>4)</t>
    </r>
    <r>
      <rPr>
        <b/>
        <sz val="14"/>
        <color rgb="FFFF0000"/>
        <rFont val="Calibri"/>
        <family val="2"/>
        <scheme val="minor"/>
      </rPr>
      <t xml:space="preserve"> Paying too much for the stock:</t>
    </r>
    <r>
      <rPr>
        <b/>
        <sz val="14"/>
        <color theme="1"/>
        <rFont val="Calibri"/>
        <family val="2"/>
        <scheme val="minor"/>
      </rPr>
      <t xml:space="preserve">
   </t>
    </r>
    <r>
      <rPr>
        <b/>
        <sz val="14"/>
        <color rgb="FF0000FF"/>
        <rFont val="Calibri"/>
        <family val="2"/>
        <scheme val="minor"/>
      </rPr>
      <t xml:space="preserve"> If you are shopping for common stocks, choose them the way you would buy groceries, not the way you would buy perfume.
   </t>
    </r>
    <r>
      <rPr>
        <b/>
        <sz val="14"/>
        <color theme="1"/>
        <rFont val="Calibri"/>
        <family val="2"/>
        <scheme val="minor"/>
      </rPr>
      <t xml:space="preserve"> - Benjamin Graham</t>
    </r>
  </si>
  <si>
    <r>
      <t xml:space="preserve">5) </t>
    </r>
    <r>
      <rPr>
        <b/>
        <sz val="14"/>
        <color rgb="FFFF0000"/>
        <rFont val="Calibri"/>
        <family val="2"/>
        <scheme val="minor"/>
      </rPr>
      <t>Not studying the business before investing in the stock:</t>
    </r>
    <r>
      <rPr>
        <b/>
        <sz val="14"/>
        <color theme="1"/>
        <rFont val="Calibri"/>
        <family val="2"/>
        <scheme val="minor"/>
      </rPr>
      <t xml:space="preserve">
    </t>
    </r>
    <r>
      <rPr>
        <b/>
        <sz val="14"/>
        <color rgb="FF0000FF"/>
        <rFont val="Calibri"/>
        <family val="2"/>
        <scheme val="minor"/>
      </rPr>
      <t xml:space="preserve">Behind every stock is a company. Find out what it's doing.
   </t>
    </r>
    <r>
      <rPr>
        <b/>
        <sz val="14"/>
        <color theme="1"/>
        <rFont val="Calibri"/>
        <family val="2"/>
        <scheme val="minor"/>
      </rPr>
      <t xml:space="preserve"> - Peter Lynch
   </t>
    </r>
    <r>
      <rPr>
        <b/>
        <sz val="14"/>
        <color rgb="FF0000FF"/>
        <rFont val="Calibri"/>
        <family val="2"/>
        <scheme val="minor"/>
      </rPr>
      <t>Know what you own, and know why you own it.</t>
    </r>
    <r>
      <rPr>
        <b/>
        <sz val="14"/>
        <color theme="1"/>
        <rFont val="Calibri"/>
        <family val="2"/>
        <scheme val="minor"/>
      </rPr>
      <t xml:space="preserve">
   - Peter Lynch</t>
    </r>
  </si>
  <si>
    <r>
      <t xml:space="preserve">6) </t>
    </r>
    <r>
      <rPr>
        <b/>
        <sz val="14"/>
        <color rgb="FFFF0000"/>
        <rFont val="Calibri"/>
        <family val="2"/>
        <scheme val="minor"/>
      </rPr>
      <t>Blindly following the crowd:</t>
    </r>
    <r>
      <rPr>
        <b/>
        <sz val="14"/>
        <color theme="1"/>
        <rFont val="Calibri"/>
        <family val="2"/>
        <scheme val="minor"/>
      </rPr>
      <t xml:space="preserve">
    </t>
    </r>
    <r>
      <rPr>
        <b/>
        <sz val="14"/>
        <color rgb="FF0000FF"/>
        <rFont val="Calibri"/>
        <family val="2"/>
        <scheme val="minor"/>
      </rPr>
      <t>We simply attempt to be fearful when others are greedy and to be greedy only when others are fearful.</t>
    </r>
    <r>
      <rPr>
        <b/>
        <sz val="14"/>
        <color theme="1"/>
        <rFont val="Calibri"/>
        <family val="2"/>
        <scheme val="minor"/>
      </rPr>
      <t xml:space="preserve">
    - Warren Buffett</t>
    </r>
  </si>
  <si>
    <r>
      <t xml:space="preserve">7) </t>
    </r>
    <r>
      <rPr>
        <b/>
        <sz val="14"/>
        <color rgb="FFFF0000"/>
        <rFont val="Calibri"/>
        <family val="2"/>
        <scheme val="minor"/>
      </rPr>
      <t>Underestimating your potential as an investor:</t>
    </r>
    <r>
      <rPr>
        <b/>
        <sz val="14"/>
        <color theme="1"/>
        <rFont val="Calibri"/>
        <family val="2"/>
        <scheme val="minor"/>
      </rPr>
      <t xml:space="preserve">
    </t>
    </r>
    <r>
      <rPr>
        <b/>
        <sz val="14"/>
        <color rgb="FF0000FF"/>
        <rFont val="Calibri"/>
        <family val="2"/>
        <scheme val="minor"/>
      </rPr>
      <t>Twenty years in this business convince me that any normal person using the customary three percent of the brain can pick stocks just as   
    well, if not better, than the average Wall Street expert.</t>
    </r>
    <r>
      <rPr>
        <b/>
        <sz val="14"/>
        <color theme="1"/>
        <rFont val="Calibri"/>
        <family val="2"/>
        <scheme val="minor"/>
      </rPr>
      <t xml:space="preserve">
    - Peter Lynch</t>
    </r>
  </si>
  <si>
    <r>
      <t>8)</t>
    </r>
    <r>
      <rPr>
        <b/>
        <sz val="14"/>
        <color rgb="FFFF0000"/>
        <rFont val="Calibri"/>
        <family val="2"/>
        <scheme val="minor"/>
      </rPr>
      <t xml:space="preserve"> Indulging in derivatives and stock trading:</t>
    </r>
    <r>
      <rPr>
        <b/>
        <sz val="14"/>
        <color theme="1"/>
        <rFont val="Calibri"/>
        <family val="2"/>
        <scheme val="minor"/>
      </rPr>
      <t xml:space="preserve">
    </t>
    </r>
    <r>
      <rPr>
        <b/>
        <sz val="14"/>
        <color rgb="FF0000FF"/>
        <rFont val="Calibri"/>
        <family val="2"/>
        <scheme val="minor"/>
      </rPr>
      <t>Deivatives are financial weapons of mass destruction.</t>
    </r>
    <r>
      <rPr>
        <b/>
        <sz val="14"/>
        <color theme="1"/>
        <rFont val="Calibri"/>
        <family val="2"/>
        <scheme val="minor"/>
      </rPr>
      <t xml:space="preserve">
    - Warren Buffett</t>
    </r>
  </si>
  <si>
    <r>
      <t xml:space="preserve">9) </t>
    </r>
    <r>
      <rPr>
        <b/>
        <sz val="14"/>
        <color rgb="FFFF0000"/>
        <rFont val="Calibri"/>
        <family val="2"/>
        <scheme val="minor"/>
      </rPr>
      <t>Last but not the least: Making costly mistakes:</t>
    </r>
    <r>
      <rPr>
        <b/>
        <sz val="14"/>
        <color theme="1"/>
        <rFont val="Calibri"/>
        <family val="2"/>
        <scheme val="minor"/>
      </rPr>
      <t xml:space="preserve">
    </t>
    </r>
    <r>
      <rPr>
        <b/>
        <sz val="14"/>
        <color rgb="FF0000FF"/>
        <rFont val="Calibri"/>
        <family val="2"/>
        <scheme val="minor"/>
      </rPr>
      <t>Rule #1: Never lose money; Rule #2: Never forget Rule #1.</t>
    </r>
    <r>
      <rPr>
        <b/>
        <sz val="14"/>
        <color theme="1"/>
        <rFont val="Calibri"/>
        <family val="2"/>
        <scheme val="minor"/>
      </rPr>
      <t xml:space="preserve">
    - Warren Buffett</t>
    </r>
  </si>
  <si>
    <r>
      <t xml:space="preserve">1) </t>
    </r>
    <r>
      <rPr>
        <b/>
        <sz val="14"/>
        <color rgb="FFFF0000"/>
        <rFont val="Calibri"/>
        <family val="2"/>
        <scheme val="minor"/>
      </rPr>
      <t>Don’t be Greedy and control emotions:</t>
    </r>
    <r>
      <rPr>
        <b/>
        <sz val="14"/>
        <color theme="1"/>
        <rFont val="Calibri"/>
        <family val="2"/>
        <scheme val="minor"/>
      </rPr>
      <t xml:space="preserve">
    </t>
    </r>
    <r>
      <rPr>
        <b/>
        <sz val="14"/>
        <color rgb="FF0000FF"/>
        <rFont val="Calibri"/>
        <family val="2"/>
        <scheme val="minor"/>
      </rPr>
      <t xml:space="preserve">Have reasonable expectations and don’t be greedy and control emotions.
    </t>
    </r>
    <r>
      <rPr>
        <b/>
        <sz val="14"/>
        <color theme="1"/>
        <rFont val="Calibri"/>
        <family val="2"/>
        <scheme val="minor"/>
      </rPr>
      <t>- Sirish</t>
    </r>
  </si>
  <si>
    <t>Sbi Magnum multicap</t>
  </si>
  <si>
    <t>Good funds considered in filtering to chose above funds</t>
  </si>
  <si>
    <t>SBI small and midcap fund</t>
  </si>
  <si>
    <t>Reliance small cap</t>
  </si>
  <si>
    <t>UTI midcap</t>
  </si>
  <si>
    <t>3% price buy range</t>
  </si>
  <si>
    <t>Just watch for major correction</t>
  </si>
  <si>
    <t>Find Graham Intrinsic Value to use as an indicator (https://www.cashoverflow.in/stock-market-investment-india/)
V = EPS * (8.5 + Future Growth)
EPS: Can use last 12months eps
G = Expected Annual Growth rate (for the upcoming 7 to 10 years)
Past G = (Latest EPS/ Initial EPS -5 years old) pow (1/Num_Years) - 1
Future G can be ~0.75*Past_G</t>
  </si>
</sst>
</file>

<file path=xl/styles.xml><?xml version="1.0" encoding="utf-8"?>
<styleSheet xmlns="http://schemas.openxmlformats.org/spreadsheetml/2006/main">
  <numFmts count="2">
    <numFmt numFmtId="164" formatCode="[$-14009]dd\ mmmm\ yyyy;@"/>
    <numFmt numFmtId="165" formatCode="0;[Red]0"/>
  </numFmts>
  <fonts count="25">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4"/>
      <color rgb="FFFF0000"/>
      <name val="Calibri"/>
      <family val="2"/>
      <scheme val="minor"/>
    </font>
    <font>
      <b/>
      <sz val="12"/>
      <color rgb="FFFF0000"/>
      <name val="Calibri"/>
      <family val="2"/>
      <scheme val="minor"/>
    </font>
    <font>
      <sz val="18"/>
      <color theme="1"/>
      <name val="Calibri"/>
      <family val="2"/>
      <scheme val="minor"/>
    </font>
    <font>
      <sz val="11"/>
      <color indexed="81"/>
      <name val="Tahoma"/>
      <family val="2"/>
    </font>
    <font>
      <b/>
      <strike/>
      <u/>
      <sz val="12"/>
      <color rgb="FF0000FF"/>
      <name val="Calibri"/>
      <family val="2"/>
      <scheme val="minor"/>
    </font>
    <font>
      <b/>
      <u/>
      <sz val="12"/>
      <color rgb="FFFF0000"/>
      <name val="Calibri"/>
      <family val="2"/>
      <scheme val="minor"/>
    </font>
    <font>
      <sz val="12"/>
      <color rgb="FFFF0000"/>
      <name val="Calibri"/>
      <family val="2"/>
      <scheme val="minor"/>
    </font>
    <font>
      <sz val="12"/>
      <color rgb="FF0000FF"/>
      <name val="Calibri"/>
      <family val="2"/>
      <scheme val="minor"/>
    </font>
    <font>
      <sz val="12"/>
      <name val="Calibri"/>
      <family val="2"/>
      <scheme val="minor"/>
    </font>
    <font>
      <u/>
      <sz val="11"/>
      <color theme="10"/>
      <name val="Calibri"/>
      <family val="2"/>
    </font>
    <font>
      <b/>
      <sz val="18"/>
      <color theme="1"/>
      <name val="Calibri"/>
      <family val="2"/>
      <scheme val="minor"/>
    </font>
    <font>
      <sz val="11"/>
      <color rgb="FF0000FF"/>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8"/>
      <color rgb="FFFF0000"/>
      <name val="Calibri"/>
      <family val="2"/>
      <scheme val="minor"/>
    </font>
    <font>
      <b/>
      <sz val="14"/>
      <color theme="1"/>
      <name val="Calibri"/>
      <family val="2"/>
      <scheme val="minor"/>
    </font>
    <font>
      <b/>
      <sz val="16"/>
      <color rgb="FFFF0000"/>
      <name val="Calibri"/>
      <family val="2"/>
      <scheme val="minor"/>
    </font>
    <font>
      <sz val="16"/>
      <color theme="1"/>
      <name val="Calibri"/>
      <family val="2"/>
      <scheme val="minor"/>
    </font>
    <font>
      <b/>
      <sz val="14"/>
      <color rgb="FF0000FF"/>
      <name val="Calibri"/>
      <family val="2"/>
      <scheme val="minor"/>
    </font>
  </fonts>
  <fills count="29">
    <fill>
      <patternFill patternType="none"/>
    </fill>
    <fill>
      <patternFill patternType="gray125"/>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FFD1"/>
        <bgColor indexed="64"/>
      </patternFill>
    </fill>
    <fill>
      <patternFill patternType="solid">
        <fgColor theme="0" tint="-0.14999847407452621"/>
        <bgColor indexed="64"/>
      </patternFill>
    </fill>
    <fill>
      <patternFill patternType="solid">
        <fgColor rgb="FF00B05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5" tint="0.59999389629810485"/>
        <bgColor indexed="64"/>
      </patternFill>
    </fill>
    <fill>
      <patternFill patternType="solid">
        <fgColor rgb="FFFFCCFF"/>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00B0F0"/>
        <bgColor indexed="64"/>
      </patternFill>
    </fill>
    <fill>
      <patternFill patternType="solid">
        <fgColor rgb="FFFFFF00"/>
        <bgColor indexed="64"/>
      </patternFill>
    </fill>
    <fill>
      <patternFill patternType="solid">
        <fgColor theme="4" tint="0.79998168889431442"/>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4" fillId="0" borderId="0" applyNumberFormat="0" applyFill="0" applyBorder="0" applyAlignment="0" applyProtection="0">
      <alignment vertical="top"/>
      <protection locked="0"/>
    </xf>
  </cellStyleXfs>
  <cellXfs count="226">
    <xf numFmtId="0" fontId="0" fillId="0" borderId="0" xfId="0"/>
    <xf numFmtId="0" fontId="3" fillId="0" borderId="0" xfId="0" applyFont="1" applyAlignment="1">
      <alignment horizontal="left" vertical="center" wrapText="1"/>
    </xf>
    <xf numFmtId="0" fontId="3" fillId="0" borderId="9" xfId="0" applyFont="1" applyBorder="1" applyAlignment="1">
      <alignment horizontal="left" vertical="center" wrapText="1"/>
    </xf>
    <xf numFmtId="0" fontId="2" fillId="0" borderId="0" xfId="0" applyFont="1" applyAlignment="1">
      <alignment horizontal="left" vertical="center" wrapText="1"/>
    </xf>
    <xf numFmtId="0" fontId="3" fillId="6" borderId="9" xfId="0" applyFont="1" applyFill="1" applyBorder="1" applyAlignment="1">
      <alignment horizontal="left" vertical="center" wrapText="1"/>
    </xf>
    <xf numFmtId="0" fontId="3" fillId="8" borderId="9" xfId="0" applyFont="1" applyFill="1" applyBorder="1" applyAlignment="1">
      <alignment horizontal="left" vertical="center" wrapText="1"/>
    </xf>
    <xf numFmtId="0" fontId="3" fillId="12" borderId="9" xfId="0" applyFont="1" applyFill="1" applyBorder="1" applyAlignment="1">
      <alignment horizontal="left" vertical="center" wrapText="1"/>
    </xf>
    <xf numFmtId="0" fontId="3" fillId="13" borderId="9" xfId="0" applyFont="1" applyFill="1" applyBorder="1" applyAlignment="1">
      <alignment horizontal="left" vertical="center" wrapText="1"/>
    </xf>
    <xf numFmtId="1" fontId="3" fillId="0" borderId="0" xfId="0" applyNumberFormat="1" applyFont="1" applyAlignment="1">
      <alignment horizontal="left" vertical="center" wrapText="1"/>
    </xf>
    <xf numFmtId="0" fontId="3" fillId="0" borderId="0" xfId="0" applyFont="1" applyBorder="1" applyAlignment="1">
      <alignment horizontal="left" vertical="center" wrapText="1"/>
    </xf>
    <xf numFmtId="0" fontId="2" fillId="10" borderId="18" xfId="0" applyFont="1" applyFill="1" applyBorder="1" applyAlignment="1">
      <alignment horizontal="left" vertical="center" wrapText="1"/>
    </xf>
    <xf numFmtId="0" fontId="2" fillId="10" borderId="19" xfId="0" applyFont="1" applyFill="1" applyBorder="1" applyAlignment="1">
      <alignment horizontal="left" vertical="center" wrapText="1"/>
    </xf>
    <xf numFmtId="1" fontId="2" fillId="10" borderId="19" xfId="0" applyNumberFormat="1" applyFont="1" applyFill="1" applyBorder="1" applyAlignment="1">
      <alignment horizontal="left" vertical="center" wrapText="1"/>
    </xf>
    <xf numFmtId="0" fontId="2" fillId="10" borderId="20" xfId="0" applyFont="1" applyFill="1" applyBorder="1" applyAlignment="1">
      <alignment horizontal="left" vertical="center" wrapText="1"/>
    </xf>
    <xf numFmtId="0" fontId="3" fillId="5" borderId="9" xfId="0" applyFont="1" applyFill="1" applyBorder="1" applyAlignment="1">
      <alignment horizontal="left" vertical="center" wrapText="1"/>
    </xf>
    <xf numFmtId="1" fontId="3" fillId="5" borderId="9" xfId="0" applyNumberFormat="1" applyFont="1" applyFill="1" applyBorder="1" applyAlignment="1">
      <alignment horizontal="left" vertical="center" wrapText="1"/>
    </xf>
    <xf numFmtId="0" fontId="12" fillId="5" borderId="9" xfId="0" applyFont="1" applyFill="1" applyBorder="1" applyAlignment="1">
      <alignment horizontal="left" vertical="center" wrapText="1"/>
    </xf>
    <xf numFmtId="0" fontId="3" fillId="2" borderId="9" xfId="0" applyFont="1" applyFill="1" applyBorder="1" applyAlignment="1">
      <alignment horizontal="left" vertical="center" wrapText="1"/>
    </xf>
    <xf numFmtId="0" fontId="2" fillId="5" borderId="9" xfId="0" applyFont="1" applyFill="1" applyBorder="1" applyAlignment="1">
      <alignment horizontal="left" vertical="center" wrapText="1"/>
    </xf>
    <xf numFmtId="1" fontId="3" fillId="0" borderId="9" xfId="0" applyNumberFormat="1" applyFont="1" applyBorder="1" applyAlignment="1">
      <alignment horizontal="left" vertical="center" wrapText="1"/>
    </xf>
    <xf numFmtId="0" fontId="3" fillId="4" borderId="9" xfId="0" applyFont="1" applyFill="1" applyBorder="1" applyAlignment="1">
      <alignment horizontal="left" vertical="center" wrapText="1"/>
    </xf>
    <xf numFmtId="14" fontId="3" fillId="0" borderId="9" xfId="0" applyNumberFormat="1" applyFont="1" applyBorder="1" applyAlignment="1">
      <alignment horizontal="left" vertical="center" wrapText="1"/>
    </xf>
    <xf numFmtId="1" fontId="3" fillId="0" borderId="0" xfId="0" applyNumberFormat="1" applyFont="1" applyBorder="1" applyAlignment="1">
      <alignment horizontal="left" vertical="center" wrapText="1"/>
    </xf>
    <xf numFmtId="1" fontId="2" fillId="0" borderId="0" xfId="0" applyNumberFormat="1" applyFont="1" applyAlignment="1">
      <alignment horizontal="left" vertical="center" wrapText="1"/>
    </xf>
    <xf numFmtId="0" fontId="3" fillId="0" borderId="9" xfId="0" applyFont="1" applyFill="1" applyBorder="1" applyAlignment="1">
      <alignment horizontal="left" vertical="center" wrapText="1"/>
    </xf>
    <xf numFmtId="0" fontId="3" fillId="7" borderId="9" xfId="0" applyFont="1" applyFill="1" applyBorder="1" applyAlignment="1">
      <alignment horizontal="left" vertical="center" wrapText="1"/>
    </xf>
    <xf numFmtId="0" fontId="2" fillId="7" borderId="9" xfId="0" applyFont="1" applyFill="1" applyBorder="1" applyAlignment="1">
      <alignment horizontal="left" vertical="center" wrapText="1"/>
    </xf>
    <xf numFmtId="0" fontId="3" fillId="14" borderId="9" xfId="0" applyFont="1" applyFill="1" applyBorder="1" applyAlignment="1">
      <alignment horizontal="left" vertical="center" wrapText="1"/>
    </xf>
    <xf numFmtId="0" fontId="2" fillId="14" borderId="9" xfId="0" applyFont="1" applyFill="1" applyBorder="1" applyAlignment="1">
      <alignment horizontal="center" vertical="center"/>
    </xf>
    <xf numFmtId="0" fontId="2" fillId="0" borderId="0" xfId="0" applyFont="1" applyAlignment="1">
      <alignment horizontal="center" vertical="center"/>
    </xf>
    <xf numFmtId="0" fontId="3" fillId="0" borderId="9" xfId="0" applyFont="1" applyBorder="1" applyAlignment="1">
      <alignment horizontal="center" vertical="center"/>
    </xf>
    <xf numFmtId="0" fontId="3" fillId="0" borderId="0" xfId="0" applyFont="1" applyAlignment="1">
      <alignment horizontal="center" vertical="center"/>
    </xf>
    <xf numFmtId="0" fontId="2" fillId="9" borderId="9" xfId="0" applyFont="1" applyFill="1" applyBorder="1" applyAlignment="1">
      <alignment horizontal="center" vertical="center"/>
    </xf>
    <xf numFmtId="164" fontId="2" fillId="14" borderId="9" xfId="0" applyNumberFormat="1" applyFont="1" applyFill="1" applyBorder="1" applyAlignment="1">
      <alignment horizontal="center" vertical="center"/>
    </xf>
    <xf numFmtId="164" fontId="3" fillId="0" borderId="9" xfId="0" applyNumberFormat="1" applyFont="1" applyBorder="1" applyAlignment="1">
      <alignment horizontal="center" vertical="center"/>
    </xf>
    <xf numFmtId="164" fontId="2" fillId="9" borderId="9" xfId="0" applyNumberFormat="1" applyFont="1" applyFill="1" applyBorder="1" applyAlignment="1">
      <alignment horizontal="center" vertical="center"/>
    </xf>
    <xf numFmtId="164" fontId="3" fillId="0" borderId="0" xfId="0" applyNumberFormat="1" applyFont="1" applyAlignment="1">
      <alignment horizontal="center" vertical="center"/>
    </xf>
    <xf numFmtId="2" fontId="3" fillId="0" borderId="9" xfId="0" applyNumberFormat="1" applyFont="1" applyBorder="1" applyAlignment="1">
      <alignment horizontal="center" vertical="center"/>
    </xf>
    <xf numFmtId="2" fontId="2" fillId="9" borderId="9" xfId="0" applyNumberFormat="1" applyFont="1" applyFill="1" applyBorder="1" applyAlignment="1">
      <alignment horizontal="center" vertical="center"/>
    </xf>
    <xf numFmtId="2" fontId="3" fillId="0" borderId="0" xfId="0" applyNumberFormat="1" applyFont="1" applyAlignment="1">
      <alignment horizontal="center" vertical="center"/>
    </xf>
    <xf numFmtId="0" fontId="2" fillId="21" borderId="9" xfId="0" applyFont="1" applyFill="1" applyBorder="1" applyAlignment="1">
      <alignment horizontal="center" vertical="center"/>
    </xf>
    <xf numFmtId="2" fontId="2" fillId="15" borderId="9" xfId="0" applyNumberFormat="1" applyFont="1" applyFill="1" applyBorder="1" applyAlignment="1">
      <alignment horizontal="center" vertical="center"/>
    </xf>
    <xf numFmtId="165" fontId="0" fillId="0" borderId="0" xfId="0" applyNumberFormat="1" applyAlignment="1">
      <alignment horizontal="center" vertical="center" wrapText="1"/>
    </xf>
    <xf numFmtId="165" fontId="0" fillId="0" borderId="9" xfId="0" applyNumberFormat="1" applyBorder="1" applyAlignment="1">
      <alignment horizontal="center" vertical="center" wrapText="1"/>
    </xf>
    <xf numFmtId="165" fontId="1" fillId="7" borderId="9" xfId="0" applyNumberFormat="1" applyFont="1" applyFill="1" applyBorder="1" applyAlignment="1">
      <alignment horizontal="center" vertical="center" wrapText="1"/>
    </xf>
    <xf numFmtId="165" fontId="17" fillId="7" borderId="0" xfId="0" applyNumberFormat="1" applyFont="1" applyFill="1" applyBorder="1" applyAlignment="1">
      <alignment horizontal="center" vertical="center" wrapText="1"/>
    </xf>
    <xf numFmtId="165" fontId="1" fillId="0" borderId="9" xfId="0" applyNumberFormat="1" applyFont="1" applyBorder="1" applyAlignment="1">
      <alignment horizontal="center" vertical="center" wrapText="1"/>
    </xf>
    <xf numFmtId="165" fontId="18" fillId="0" borderId="9" xfId="0" applyNumberFormat="1" applyFont="1" applyBorder="1" applyAlignment="1">
      <alignment horizontal="center" vertical="center" wrapText="1"/>
    </xf>
    <xf numFmtId="165" fontId="1" fillId="15" borderId="9" xfId="0" applyNumberFormat="1" applyFont="1" applyFill="1" applyBorder="1" applyAlignment="1">
      <alignment horizontal="center" vertical="center" wrapText="1"/>
    </xf>
    <xf numFmtId="165" fontId="0" fillId="15" borderId="9" xfId="0" applyNumberFormat="1" applyFill="1" applyBorder="1" applyAlignment="1">
      <alignment horizontal="center" vertical="center" wrapText="1"/>
    </xf>
    <xf numFmtId="165" fontId="0" fillId="0" borderId="9" xfId="0" applyNumberFormat="1" applyBorder="1" applyAlignment="1">
      <alignment horizontal="left" vertical="center" wrapText="1"/>
    </xf>
    <xf numFmtId="165" fontId="0" fillId="5" borderId="9" xfId="0" applyNumberFormat="1" applyFill="1" applyBorder="1" applyAlignment="1">
      <alignment horizontal="left" vertical="center" wrapText="1"/>
    </xf>
    <xf numFmtId="165" fontId="1" fillId="15" borderId="9" xfId="0" applyNumberFormat="1" applyFont="1" applyFill="1" applyBorder="1" applyAlignment="1">
      <alignment horizontal="left" vertical="center" wrapText="1"/>
    </xf>
    <xf numFmtId="165" fontId="0" fillId="15" borderId="9" xfId="0" applyNumberFormat="1" applyFill="1" applyBorder="1" applyAlignment="1">
      <alignment horizontal="left" vertical="center" wrapText="1"/>
    </xf>
    <xf numFmtId="165" fontId="17" fillId="0" borderId="9" xfId="0" applyNumberFormat="1" applyFont="1" applyBorder="1" applyAlignment="1">
      <alignment horizontal="left" vertical="center" wrapText="1"/>
    </xf>
    <xf numFmtId="165" fontId="0" fillId="5" borderId="24" xfId="0" applyNumberFormat="1" applyFill="1" applyBorder="1" applyAlignment="1">
      <alignment horizontal="left" vertical="center" wrapText="1"/>
    </xf>
    <xf numFmtId="165" fontId="1" fillId="8" borderId="9" xfId="0" applyNumberFormat="1" applyFont="1" applyFill="1" applyBorder="1" applyAlignment="1">
      <alignment horizontal="left" vertical="center" wrapText="1"/>
    </xf>
    <xf numFmtId="165" fontId="1" fillId="0" borderId="9" xfId="0" applyNumberFormat="1" applyFont="1" applyBorder="1" applyAlignment="1">
      <alignment horizontal="left" vertical="center" wrapText="1"/>
    </xf>
    <xf numFmtId="165" fontId="0" fillId="0" borderId="9" xfId="0" applyNumberFormat="1" applyFont="1" applyBorder="1" applyAlignment="1">
      <alignment horizontal="left" vertical="center" wrapText="1"/>
    </xf>
    <xf numFmtId="165" fontId="0" fillId="0" borderId="0" xfId="0" applyNumberFormat="1" applyFont="1" applyAlignment="1">
      <alignment horizontal="center" vertical="center" wrapText="1"/>
    </xf>
    <xf numFmtId="165" fontId="0" fillId="0" borderId="0" xfId="0" applyNumberFormat="1" applyBorder="1" applyAlignment="1">
      <alignment horizontal="left" vertical="center" wrapText="1"/>
    </xf>
    <xf numFmtId="165" fontId="0" fillId="21" borderId="9" xfId="0" applyNumberFormat="1" applyFill="1" applyBorder="1" applyAlignment="1">
      <alignment horizontal="left" vertical="center" wrapText="1"/>
    </xf>
    <xf numFmtId="165" fontId="2" fillId="20" borderId="9" xfId="0" applyNumberFormat="1" applyFont="1" applyFill="1" applyBorder="1" applyAlignment="1">
      <alignment horizontal="left" vertical="center" wrapText="1"/>
    </xf>
    <xf numFmtId="165" fontId="16" fillId="0" borderId="9" xfId="0" applyNumberFormat="1" applyFont="1" applyBorder="1" applyAlignment="1">
      <alignment horizontal="left" vertical="center" wrapText="1"/>
    </xf>
    <xf numFmtId="165" fontId="17" fillId="0" borderId="0" xfId="0" applyNumberFormat="1" applyFont="1" applyBorder="1" applyAlignment="1">
      <alignment horizontal="left" vertical="center" wrapText="1"/>
    </xf>
    <xf numFmtId="165" fontId="0" fillId="0" borderId="9" xfId="0" applyNumberFormat="1" applyBorder="1" applyAlignment="1">
      <alignment horizontal="center" vertical="center" wrapText="1"/>
    </xf>
    <xf numFmtId="165" fontId="0" fillId="0" borderId="0" xfId="0" applyNumberFormat="1" applyBorder="1" applyAlignment="1">
      <alignment horizontal="center" vertical="center" wrapText="1"/>
    </xf>
    <xf numFmtId="165" fontId="17" fillId="0" borderId="0" xfId="0" applyNumberFormat="1" applyFont="1" applyAlignment="1">
      <alignment horizontal="center" vertical="center" wrapText="1"/>
    </xf>
    <xf numFmtId="165" fontId="1" fillId="16" borderId="9" xfId="0" applyNumberFormat="1" applyFont="1" applyFill="1" applyBorder="1" applyAlignment="1">
      <alignment horizontal="center" vertical="center" wrapText="1"/>
    </xf>
    <xf numFmtId="165" fontId="0" fillId="5" borderId="9" xfId="0" applyNumberFormat="1" applyFill="1" applyBorder="1" applyAlignment="1">
      <alignment horizontal="center" vertical="center" wrapText="1"/>
    </xf>
    <xf numFmtId="165" fontId="0" fillId="17" borderId="9" xfId="0" applyNumberFormat="1" applyFill="1" applyBorder="1" applyAlignment="1">
      <alignment horizontal="center" vertical="center" wrapText="1"/>
    </xf>
    <xf numFmtId="165" fontId="0" fillId="12" borderId="9" xfId="0" applyNumberFormat="1" applyFill="1" applyBorder="1" applyAlignment="1">
      <alignment horizontal="center" vertical="center" wrapText="1"/>
    </xf>
    <xf numFmtId="165" fontId="0" fillId="17" borderId="21" xfId="0" applyNumberFormat="1" applyFill="1" applyBorder="1" applyAlignment="1">
      <alignment horizontal="center" vertical="center" wrapText="1"/>
    </xf>
    <xf numFmtId="165" fontId="1" fillId="20" borderId="9" xfId="0" applyNumberFormat="1" applyFont="1" applyFill="1" applyBorder="1" applyAlignment="1">
      <alignment horizontal="center" vertical="center" wrapText="1"/>
    </xf>
    <xf numFmtId="165" fontId="1" fillId="6" borderId="9" xfId="0" applyNumberFormat="1" applyFont="1" applyFill="1" applyBorder="1" applyAlignment="1">
      <alignment horizontal="center" vertical="center" wrapText="1"/>
    </xf>
    <xf numFmtId="165" fontId="15" fillId="6" borderId="9" xfId="0" applyNumberFormat="1" applyFont="1" applyFill="1" applyBorder="1" applyAlignment="1">
      <alignment horizontal="center" vertical="center" wrapText="1"/>
    </xf>
    <xf numFmtId="165" fontId="1" fillId="3" borderId="9" xfId="0" applyNumberFormat="1" applyFont="1" applyFill="1" applyBorder="1" applyAlignment="1">
      <alignment horizontal="center" vertical="center" wrapText="1"/>
    </xf>
    <xf numFmtId="165" fontId="1" fillId="8" borderId="9" xfId="0" applyNumberFormat="1" applyFont="1" applyFill="1" applyBorder="1" applyAlignment="1">
      <alignment horizontal="center" vertical="center" wrapText="1"/>
    </xf>
    <xf numFmtId="165" fontId="1" fillId="24" borderId="9" xfId="0" applyNumberFormat="1" applyFont="1" applyFill="1" applyBorder="1" applyAlignment="1">
      <alignment horizontal="center" vertical="center" wrapText="1"/>
    </xf>
    <xf numFmtId="165" fontId="18" fillId="14" borderId="9" xfId="0" applyNumberFormat="1" applyFont="1" applyFill="1" applyBorder="1" applyAlignment="1">
      <alignment horizontal="center" vertical="center" wrapText="1"/>
    </xf>
    <xf numFmtId="165" fontId="1" fillId="23" borderId="9" xfId="0" applyNumberFormat="1" applyFont="1" applyFill="1" applyBorder="1" applyAlignment="1">
      <alignment horizontal="center" vertical="center" wrapText="1"/>
    </xf>
    <xf numFmtId="165" fontId="1" fillId="0" borderId="0" xfId="0" applyNumberFormat="1" applyFont="1" applyAlignment="1">
      <alignment horizontal="center" vertical="center" wrapText="1"/>
    </xf>
    <xf numFmtId="165" fontId="0" fillId="4" borderId="9" xfId="0" applyNumberFormat="1" applyFill="1" applyBorder="1" applyAlignment="1">
      <alignment horizontal="center" vertical="center" wrapText="1"/>
    </xf>
    <xf numFmtId="165" fontId="17" fillId="0" borderId="9" xfId="0" applyNumberFormat="1" applyFont="1" applyBorder="1" applyAlignment="1">
      <alignment horizontal="center" vertical="center" wrapText="1"/>
    </xf>
    <xf numFmtId="165" fontId="0" fillId="5" borderId="9" xfId="0" applyNumberFormat="1" applyFont="1" applyFill="1" applyBorder="1" applyAlignment="1">
      <alignment horizontal="center" vertical="center" wrapText="1"/>
    </xf>
    <xf numFmtId="165" fontId="0" fillId="0" borderId="9" xfId="0" applyNumberFormat="1" applyFill="1" applyBorder="1" applyAlignment="1">
      <alignment horizontal="center" vertical="center" wrapText="1"/>
    </xf>
    <xf numFmtId="165" fontId="0" fillId="8" borderId="9" xfId="0" applyNumberFormat="1" applyFill="1" applyBorder="1" applyAlignment="1">
      <alignment horizontal="center" vertical="center" wrapText="1"/>
    </xf>
    <xf numFmtId="165" fontId="17" fillId="0" borderId="0" xfId="0" applyNumberFormat="1" applyFont="1" applyBorder="1" applyAlignment="1">
      <alignment horizontal="center" vertical="center" wrapText="1"/>
    </xf>
    <xf numFmtId="165" fontId="0" fillId="4" borderId="9" xfId="0" applyNumberFormat="1" applyFont="1" applyFill="1" applyBorder="1" applyAlignment="1">
      <alignment horizontal="center" vertical="center" wrapText="1"/>
    </xf>
    <xf numFmtId="165" fontId="0" fillId="22" borderId="9" xfId="0" applyNumberFormat="1" applyFill="1" applyBorder="1" applyAlignment="1">
      <alignment horizontal="center" vertical="center" wrapText="1"/>
    </xf>
    <xf numFmtId="165" fontId="17" fillId="0" borderId="9" xfId="0" applyNumberFormat="1" applyFont="1" applyFill="1" applyBorder="1" applyAlignment="1">
      <alignment horizontal="center" vertical="center" wrapText="1"/>
    </xf>
    <xf numFmtId="165" fontId="17" fillId="4" borderId="9" xfId="0" applyNumberFormat="1" applyFont="1" applyFill="1" applyBorder="1" applyAlignment="1">
      <alignment horizontal="center" vertical="center" wrapText="1"/>
    </xf>
    <xf numFmtId="165" fontId="0" fillId="19" borderId="9" xfId="0" applyNumberFormat="1" applyFill="1" applyBorder="1" applyAlignment="1">
      <alignment horizontal="center" vertical="center" wrapText="1"/>
    </xf>
    <xf numFmtId="165" fontId="0" fillId="4" borderId="0" xfId="0" applyNumberFormat="1" applyFill="1" applyAlignment="1">
      <alignment horizontal="center" vertical="center" wrapText="1"/>
    </xf>
    <xf numFmtId="165" fontId="0" fillId="0" borderId="0" xfId="0" applyNumberFormat="1" applyFill="1" applyAlignment="1">
      <alignment horizontal="center" vertical="center" wrapText="1"/>
    </xf>
    <xf numFmtId="165" fontId="15" fillId="18" borderId="9" xfId="0" applyNumberFormat="1" applyFont="1" applyFill="1" applyBorder="1" applyAlignment="1">
      <alignment horizontal="center" vertical="center" wrapText="1"/>
    </xf>
    <xf numFmtId="165" fontId="18" fillId="0" borderId="0" xfId="0" applyNumberFormat="1" applyFont="1" applyAlignment="1">
      <alignment horizontal="center" vertical="center" wrapText="1"/>
    </xf>
    <xf numFmtId="165" fontId="0" fillId="0" borderId="9" xfId="0" applyNumberFormat="1" applyBorder="1" applyAlignment="1">
      <alignment horizontal="left" vertical="center" wrapText="1"/>
    </xf>
    <xf numFmtId="165" fontId="0" fillId="0" borderId="9" xfId="0" applyNumberFormat="1" applyBorder="1" applyAlignment="1">
      <alignment horizontal="center" vertical="center" wrapText="1"/>
    </xf>
    <xf numFmtId="165" fontId="0" fillId="24" borderId="9" xfId="0" applyNumberFormat="1" applyFill="1" applyBorder="1" applyAlignment="1">
      <alignment horizontal="center" vertical="center" wrapText="1"/>
    </xf>
    <xf numFmtId="165" fontId="17" fillId="25"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165" fontId="1" fillId="26"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165" fontId="0" fillId="7" borderId="9" xfId="0" applyNumberFormat="1" applyFill="1" applyBorder="1" applyAlignment="1">
      <alignment horizontal="center" vertical="center" wrapText="1"/>
    </xf>
    <xf numFmtId="165" fontId="0" fillId="7" borderId="9" xfId="0" applyNumberFormat="1" applyFill="1" applyBorder="1" applyAlignment="1">
      <alignment horizontal="center" vertical="center" wrapText="1"/>
    </xf>
    <xf numFmtId="165" fontId="0" fillId="0" borderId="9" xfId="0" applyNumberFormat="1" applyBorder="1" applyAlignment="1">
      <alignment horizontal="center" vertical="center" wrapText="1"/>
    </xf>
    <xf numFmtId="165" fontId="0" fillId="9" borderId="9" xfId="0" applyNumberFormat="1" applyFill="1" applyBorder="1" applyAlignment="1">
      <alignment horizontal="center" vertical="center" wrapText="1"/>
    </xf>
    <xf numFmtId="165" fontId="0" fillId="9" borderId="9" xfId="0" applyNumberFormat="1" applyFont="1" applyFill="1" applyBorder="1" applyAlignment="1">
      <alignment horizontal="center" vertical="center" wrapText="1"/>
    </xf>
    <xf numFmtId="165" fontId="19" fillId="9" borderId="9" xfId="0" applyNumberFormat="1" applyFont="1" applyFill="1" applyBorder="1" applyAlignment="1">
      <alignment horizontal="center" vertical="center" wrapText="1"/>
    </xf>
    <xf numFmtId="165" fontId="0" fillId="25" borderId="9" xfId="0" applyNumberFormat="1" applyFont="1" applyFill="1" applyBorder="1" applyAlignment="1">
      <alignment horizontal="center" vertical="center" wrapText="1"/>
    </xf>
    <xf numFmtId="165" fontId="0" fillId="25" borderId="9" xfId="0" applyNumberFormat="1" applyFill="1" applyBorder="1" applyAlignment="1">
      <alignment horizontal="center" vertical="center" wrapText="1"/>
    </xf>
    <xf numFmtId="165" fontId="0" fillId="7"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165" fontId="0" fillId="0" borderId="9" xfId="0" applyNumberFormat="1" applyBorder="1" applyAlignment="1">
      <alignment horizontal="center" vertical="center" wrapText="1"/>
    </xf>
    <xf numFmtId="165" fontId="1" fillId="3" borderId="9" xfId="0" applyNumberFormat="1" applyFont="1" applyFill="1" applyBorder="1" applyAlignment="1">
      <alignment horizontal="center" vertical="center" wrapText="1"/>
    </xf>
    <xf numFmtId="165" fontId="1" fillId="22"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0" fontId="7" fillId="9" borderId="9" xfId="0" applyFont="1" applyFill="1" applyBorder="1" applyAlignment="1">
      <alignment wrapText="1"/>
    </xf>
    <xf numFmtId="0" fontId="3" fillId="20" borderId="0" xfId="0" applyFont="1" applyFill="1" applyAlignment="1">
      <alignment horizontal="left" vertical="center" wrapText="1"/>
    </xf>
    <xf numFmtId="0" fontId="3" fillId="20" borderId="9"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16" xfId="0" applyFont="1" applyFill="1" applyBorder="1" applyAlignment="1">
      <alignment horizontal="left" vertical="center" wrapText="1"/>
    </xf>
    <xf numFmtId="1" fontId="3" fillId="3" borderId="9" xfId="0" applyNumberFormat="1" applyFont="1" applyFill="1" applyBorder="1" applyAlignment="1">
      <alignment horizontal="left" vertical="center" wrapText="1"/>
    </xf>
    <xf numFmtId="0" fontId="12" fillId="3" borderId="9" xfId="0" applyFont="1" applyFill="1" applyBorder="1" applyAlignment="1">
      <alignment horizontal="left" vertical="center" wrapText="1"/>
    </xf>
    <xf numFmtId="0" fontId="3" fillId="3" borderId="17" xfId="0" applyFont="1" applyFill="1" applyBorder="1" applyAlignment="1">
      <alignment horizontal="left" vertical="center" wrapText="1"/>
    </xf>
    <xf numFmtId="0" fontId="12" fillId="3" borderId="17" xfId="0" applyFont="1" applyFill="1" applyBorder="1" applyAlignment="1">
      <alignment horizontal="left" vertical="center" wrapText="1"/>
    </xf>
    <xf numFmtId="0" fontId="11" fillId="3" borderId="9" xfId="0" applyFont="1" applyFill="1" applyBorder="1" applyAlignment="1">
      <alignment horizontal="left" vertical="center" wrapText="1"/>
    </xf>
    <xf numFmtId="1" fontId="3" fillId="20" borderId="9" xfId="0" applyNumberFormat="1" applyFont="1" applyFill="1" applyBorder="1" applyAlignment="1">
      <alignment horizontal="left" vertical="center" wrapText="1"/>
    </xf>
    <xf numFmtId="0" fontId="13" fillId="20" borderId="9" xfId="0" applyFont="1" applyFill="1" applyBorder="1" applyAlignment="1">
      <alignment horizontal="left" vertical="center" wrapText="1"/>
    </xf>
    <xf numFmtId="0" fontId="11" fillId="20" borderId="9" xfId="0" applyFont="1" applyFill="1" applyBorder="1" applyAlignment="1">
      <alignment horizontal="left" vertical="center" wrapText="1"/>
    </xf>
    <xf numFmtId="0" fontId="3" fillId="20" borderId="17" xfId="0" applyFont="1" applyFill="1" applyBorder="1" applyAlignment="1">
      <alignment horizontal="left" vertical="center" wrapText="1"/>
    </xf>
    <xf numFmtId="0" fontId="12" fillId="20" borderId="9" xfId="0" applyFont="1" applyFill="1" applyBorder="1" applyAlignment="1">
      <alignment horizontal="left" vertical="center" wrapText="1"/>
    </xf>
    <xf numFmtId="0" fontId="3" fillId="20" borderId="0" xfId="0" applyFont="1" applyFill="1" applyBorder="1" applyAlignment="1">
      <alignment horizontal="left" vertical="center" wrapText="1"/>
    </xf>
    <xf numFmtId="0" fontId="12" fillId="0" borderId="9"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Border="1" applyAlignment="1">
      <alignment horizontal="left" vertical="center" wrapText="1"/>
    </xf>
    <xf numFmtId="1" fontId="3" fillId="0" borderId="0" xfId="0" applyNumberFormat="1" applyFont="1" applyFill="1" applyAlignment="1">
      <alignment horizontal="left" vertical="center" wrapText="1"/>
    </xf>
    <xf numFmtId="0" fontId="3" fillId="5" borderId="0" xfId="0" applyFont="1" applyFill="1" applyAlignment="1">
      <alignment horizontal="left" vertical="center" wrapText="1"/>
    </xf>
    <xf numFmtId="165" fontId="0" fillId="0" borderId="9" xfId="0" applyNumberFormat="1" applyBorder="1" applyAlignment="1">
      <alignment horizontal="center" vertical="center" wrapText="1"/>
    </xf>
    <xf numFmtId="165" fontId="17" fillId="15" borderId="9" xfId="0" applyNumberFormat="1" applyFont="1" applyFill="1" applyBorder="1" applyAlignment="1">
      <alignment horizontal="center" vertical="center" wrapText="1"/>
    </xf>
    <xf numFmtId="165" fontId="0" fillId="15" borderId="9" xfId="0" applyNumberFormat="1" applyFont="1" applyFill="1" applyBorder="1" applyAlignment="1">
      <alignment horizontal="center" vertical="center" wrapText="1"/>
    </xf>
    <xf numFmtId="165" fontId="0" fillId="0" borderId="9" xfId="0" applyNumberFormat="1" applyBorder="1" applyAlignment="1">
      <alignment horizontal="left" vertical="center" wrapText="1"/>
    </xf>
    <xf numFmtId="165" fontId="2" fillId="0" borderId="0" xfId="0" applyNumberFormat="1" applyFont="1" applyAlignment="1">
      <alignment horizontal="center" vertical="center" wrapText="1"/>
    </xf>
    <xf numFmtId="165" fontId="21" fillId="28" borderId="9" xfId="0" applyNumberFormat="1" applyFont="1" applyFill="1" applyBorder="1" applyAlignment="1">
      <alignment horizontal="left" vertical="center" wrapText="1"/>
    </xf>
    <xf numFmtId="0" fontId="0" fillId="28" borderId="9" xfId="0" applyFill="1" applyBorder="1" applyAlignment="1">
      <alignment vertical="center" wrapText="1"/>
    </xf>
    <xf numFmtId="165" fontId="16" fillId="3" borderId="9" xfId="0" applyNumberFormat="1" applyFont="1" applyFill="1" applyBorder="1" applyAlignment="1">
      <alignment horizontal="left" vertical="center" wrapText="1"/>
    </xf>
    <xf numFmtId="165" fontId="1" fillId="15" borderId="9" xfId="0" applyNumberFormat="1" applyFont="1" applyFill="1" applyBorder="1" applyAlignment="1">
      <alignment horizontal="left" vertical="center" wrapText="1"/>
    </xf>
    <xf numFmtId="165" fontId="1" fillId="12" borderId="21" xfId="0" applyNumberFormat="1" applyFont="1" applyFill="1" applyBorder="1" applyAlignment="1">
      <alignment horizontal="left" vertical="center" wrapText="1"/>
    </xf>
    <xf numFmtId="165" fontId="0" fillId="12" borderId="22" xfId="0" applyNumberFormat="1" applyFill="1" applyBorder="1" applyAlignment="1">
      <alignment horizontal="left" vertical="center" wrapText="1"/>
    </xf>
    <xf numFmtId="165" fontId="0" fillId="12" borderId="23" xfId="0" applyNumberFormat="1" applyFill="1" applyBorder="1" applyAlignment="1">
      <alignment horizontal="left" vertical="center" wrapText="1"/>
    </xf>
    <xf numFmtId="165" fontId="1" fillId="0" borderId="9" xfId="0" applyNumberFormat="1" applyFont="1" applyBorder="1" applyAlignment="1">
      <alignment horizontal="left" vertical="center" wrapText="1"/>
    </xf>
    <xf numFmtId="165" fontId="6" fillId="7" borderId="9" xfId="0" applyNumberFormat="1" applyFont="1" applyFill="1" applyBorder="1" applyAlignment="1">
      <alignment horizontal="center" vertical="center" wrapText="1"/>
    </xf>
    <xf numFmtId="165" fontId="1" fillId="3" borderId="9" xfId="0" applyNumberFormat="1" applyFont="1" applyFill="1" applyBorder="1" applyAlignment="1">
      <alignment horizontal="center" vertical="center" wrapText="1"/>
    </xf>
    <xf numFmtId="165" fontId="0" fillId="0" borderId="9" xfId="0" applyNumberFormat="1" applyBorder="1" applyAlignment="1">
      <alignment horizontal="center" vertical="center" wrapText="1"/>
    </xf>
    <xf numFmtId="165" fontId="0" fillId="0" borderId="9" xfId="0" applyNumberFormat="1" applyFont="1" applyBorder="1" applyAlignment="1">
      <alignment horizontal="left" vertical="center" wrapText="1"/>
    </xf>
    <xf numFmtId="165" fontId="16" fillId="3" borderId="25" xfId="0" applyNumberFormat="1" applyFont="1" applyFill="1" applyBorder="1" applyAlignment="1">
      <alignment horizontal="left" vertical="center" wrapText="1"/>
    </xf>
    <xf numFmtId="165" fontId="0" fillId="0" borderId="26" xfId="0" applyNumberFormat="1" applyBorder="1" applyAlignment="1">
      <alignment horizontal="left" vertical="center" wrapText="1"/>
    </xf>
    <xf numFmtId="165" fontId="0" fillId="0" borderId="24" xfId="0" applyNumberFormat="1" applyBorder="1" applyAlignment="1">
      <alignment horizontal="left" vertical="center" wrapText="1"/>
    </xf>
    <xf numFmtId="165" fontId="1" fillId="3" borderId="21" xfId="0" applyNumberFormat="1" applyFont="1" applyFill="1" applyBorder="1" applyAlignment="1">
      <alignment horizontal="center" vertical="center" wrapText="1"/>
    </xf>
    <xf numFmtId="165" fontId="1" fillId="3" borderId="22" xfId="0" applyNumberFormat="1" applyFont="1" applyFill="1" applyBorder="1" applyAlignment="1">
      <alignment horizontal="center" vertical="center" wrapText="1"/>
    </xf>
    <xf numFmtId="165" fontId="1" fillId="3" borderId="21" xfId="0" applyNumberFormat="1" applyFont="1" applyFill="1" applyBorder="1" applyAlignment="1">
      <alignment horizontal="left" vertical="center" wrapText="1"/>
    </xf>
    <xf numFmtId="165" fontId="1" fillId="3" borderId="22" xfId="0" applyNumberFormat="1" applyFont="1" applyFill="1" applyBorder="1" applyAlignment="1">
      <alignment horizontal="left" vertical="center" wrapText="1"/>
    </xf>
    <xf numFmtId="165" fontId="0" fillId="5" borderId="25" xfId="0" applyNumberFormat="1" applyFill="1" applyBorder="1" applyAlignment="1">
      <alignment horizontal="left" vertical="center" wrapText="1"/>
    </xf>
    <xf numFmtId="165" fontId="0" fillId="5" borderId="26" xfId="0" applyNumberFormat="1" applyFill="1" applyBorder="1" applyAlignment="1">
      <alignment horizontal="left" vertical="center" wrapText="1"/>
    </xf>
    <xf numFmtId="165" fontId="0" fillId="5" borderId="24" xfId="0" applyNumberFormat="1" applyFill="1" applyBorder="1" applyAlignment="1">
      <alignment horizontal="left" vertical="center" wrapText="1"/>
    </xf>
    <xf numFmtId="165" fontId="22" fillId="27" borderId="9" xfId="0" applyNumberFormat="1" applyFont="1" applyFill="1" applyBorder="1" applyAlignment="1">
      <alignment horizontal="center" vertical="center" wrapText="1"/>
    </xf>
    <xf numFmtId="0" fontId="23" fillId="27" borderId="9" xfId="0" applyFont="1" applyFill="1" applyBorder="1" applyAlignment="1">
      <alignment horizontal="center" vertical="center" wrapText="1"/>
    </xf>
    <xf numFmtId="165" fontId="1" fillId="2" borderId="9" xfId="0" applyNumberFormat="1" applyFont="1" applyFill="1" applyBorder="1" applyAlignment="1">
      <alignment horizontal="left" vertical="center" wrapText="1"/>
    </xf>
    <xf numFmtId="165" fontId="1" fillId="15" borderId="9" xfId="0" applyNumberFormat="1" applyFont="1" applyFill="1" applyBorder="1" applyAlignment="1">
      <alignment horizontal="center" vertical="center" wrapText="1"/>
    </xf>
    <xf numFmtId="165" fontId="0" fillId="0" borderId="25" xfId="0" applyNumberFormat="1" applyBorder="1" applyAlignment="1">
      <alignment horizontal="left" vertical="center" wrapText="1"/>
    </xf>
    <xf numFmtId="165" fontId="1" fillId="12" borderId="21" xfId="0" applyNumberFormat="1" applyFont="1" applyFill="1" applyBorder="1" applyAlignment="1">
      <alignment horizontal="center" vertical="center" wrapText="1"/>
    </xf>
    <xf numFmtId="165" fontId="0" fillId="12" borderId="22" xfId="0" applyNumberFormat="1" applyFill="1" applyBorder="1" applyAlignment="1">
      <alignment horizontal="center" vertical="center" wrapText="1"/>
    </xf>
    <xf numFmtId="165" fontId="0" fillId="12" borderId="23" xfId="0" applyNumberFormat="1" applyFill="1" applyBorder="1" applyAlignment="1">
      <alignment horizontal="center" vertical="center" wrapText="1"/>
    </xf>
    <xf numFmtId="165" fontId="14" fillId="7" borderId="9" xfId="1" applyNumberFormat="1" applyFill="1" applyBorder="1" applyAlignment="1" applyProtection="1">
      <alignment horizontal="center" vertical="center" wrapText="1"/>
    </xf>
    <xf numFmtId="165" fontId="0" fillId="7" borderId="9" xfId="0" applyNumberFormat="1" applyFill="1" applyBorder="1" applyAlignment="1">
      <alignment horizontal="center"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11" fillId="8" borderId="21" xfId="0" applyFont="1" applyFill="1" applyBorder="1" applyAlignment="1">
      <alignment horizontal="left" vertical="center" wrapText="1"/>
    </xf>
    <xf numFmtId="0" fontId="11" fillId="8" borderId="22" xfId="0" applyFont="1" applyFill="1" applyBorder="1" applyAlignment="1">
      <alignment horizontal="left" vertical="center" wrapText="1"/>
    </xf>
    <xf numFmtId="0" fontId="11" fillId="8" borderId="23" xfId="0" applyFont="1" applyFill="1" applyBorder="1" applyAlignment="1">
      <alignment horizontal="left" vertical="center" wrapText="1"/>
    </xf>
    <xf numFmtId="0" fontId="6" fillId="7" borderId="21" xfId="0" applyFont="1" applyFill="1" applyBorder="1" applyAlignment="1">
      <alignment horizontal="left" vertical="center" wrapText="1"/>
    </xf>
    <xf numFmtId="0" fontId="6" fillId="7" borderId="22" xfId="0" applyFont="1" applyFill="1" applyBorder="1" applyAlignment="1">
      <alignment horizontal="left" vertical="center" wrapText="1"/>
    </xf>
    <xf numFmtId="0" fontId="6" fillId="7" borderId="23" xfId="0" applyFont="1" applyFill="1" applyBorder="1" applyAlignment="1">
      <alignment horizontal="left" vertical="center" wrapText="1"/>
    </xf>
    <xf numFmtId="0" fontId="3" fillId="9" borderId="1" xfId="0" applyFont="1" applyFill="1" applyBorder="1" applyAlignment="1">
      <alignment horizontal="left" vertical="center" wrapText="1"/>
    </xf>
    <xf numFmtId="0" fontId="3" fillId="9" borderId="2" xfId="0" applyFont="1" applyFill="1" applyBorder="1" applyAlignment="1">
      <alignment horizontal="left" vertical="center" wrapText="1"/>
    </xf>
    <xf numFmtId="0" fontId="3" fillId="9" borderId="3"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9" borderId="0" xfId="0" applyFont="1" applyFill="1" applyBorder="1" applyAlignment="1">
      <alignment horizontal="left" vertical="center" wrapText="1"/>
    </xf>
    <xf numFmtId="0" fontId="3" fillId="9" borderId="5" xfId="0" applyFont="1" applyFill="1" applyBorder="1" applyAlignment="1">
      <alignment horizontal="left" vertical="center" wrapText="1"/>
    </xf>
    <xf numFmtId="0" fontId="3" fillId="9" borderId="6" xfId="0" applyFont="1" applyFill="1" applyBorder="1" applyAlignment="1">
      <alignment horizontal="left" vertical="center" wrapText="1"/>
    </xf>
    <xf numFmtId="0" fontId="3" fillId="9" borderId="7" xfId="0" applyFont="1" applyFill="1" applyBorder="1" applyAlignment="1">
      <alignment horizontal="left" vertical="center" wrapText="1"/>
    </xf>
    <xf numFmtId="0" fontId="3" fillId="9" borderId="8"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2" xfId="0" applyFont="1" applyFill="1" applyBorder="1" applyAlignment="1">
      <alignment horizontal="left" vertical="center" wrapText="1"/>
    </xf>
    <xf numFmtId="0" fontId="3" fillId="7" borderId="3" xfId="0" applyFont="1" applyFill="1" applyBorder="1" applyAlignment="1">
      <alignment horizontal="left" vertical="center" wrapText="1"/>
    </xf>
    <xf numFmtId="0" fontId="3" fillId="7" borderId="4"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7" borderId="5" xfId="0" applyFont="1" applyFill="1" applyBorder="1" applyAlignment="1">
      <alignment horizontal="left" vertical="center" wrapText="1"/>
    </xf>
    <xf numFmtId="0" fontId="3" fillId="7" borderId="6" xfId="0" applyFont="1" applyFill="1" applyBorder="1" applyAlignment="1">
      <alignment horizontal="left" vertical="center" wrapText="1"/>
    </xf>
    <xf numFmtId="0" fontId="3" fillId="7" borderId="7" xfId="0" applyFont="1" applyFill="1" applyBorder="1" applyAlignment="1">
      <alignment horizontal="left" vertical="center" wrapText="1"/>
    </xf>
    <xf numFmtId="0" fontId="3" fillId="7" borderId="8"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3" fillId="10" borderId="2" xfId="0" applyFont="1" applyFill="1" applyBorder="1" applyAlignment="1">
      <alignment horizontal="left" vertical="center" wrapText="1"/>
    </xf>
    <xf numFmtId="0" fontId="3" fillId="10" borderId="3"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10" borderId="0" xfId="0" applyFont="1" applyFill="1" applyBorder="1" applyAlignment="1">
      <alignment horizontal="left" vertical="center" wrapText="1"/>
    </xf>
    <xf numFmtId="0" fontId="3" fillId="10" borderId="5" xfId="0" applyFont="1" applyFill="1" applyBorder="1" applyAlignment="1">
      <alignment horizontal="left" vertical="center" wrapText="1"/>
    </xf>
    <xf numFmtId="0" fontId="3" fillId="10" borderId="6" xfId="0" applyFont="1" applyFill="1" applyBorder="1" applyAlignment="1">
      <alignment horizontal="left" vertical="center" wrapText="1"/>
    </xf>
    <xf numFmtId="0" fontId="3" fillId="10" borderId="7" xfId="0" applyFont="1" applyFill="1" applyBorder="1" applyAlignment="1">
      <alignment horizontal="left" vertical="center" wrapText="1"/>
    </xf>
    <xf numFmtId="0" fontId="3" fillId="10" borderId="8" xfId="0" applyFont="1" applyFill="1" applyBorder="1" applyAlignment="1">
      <alignment horizontal="left" vertical="center" wrapText="1"/>
    </xf>
    <xf numFmtId="0" fontId="3" fillId="11" borderId="13" xfId="0" applyFont="1" applyFill="1" applyBorder="1" applyAlignment="1">
      <alignment horizontal="left" vertical="center" wrapText="1"/>
    </xf>
    <xf numFmtId="0" fontId="3" fillId="11" borderId="14" xfId="0" applyFont="1" applyFill="1" applyBorder="1" applyAlignment="1">
      <alignment horizontal="left" vertical="center" wrapText="1"/>
    </xf>
    <xf numFmtId="0" fontId="3" fillId="11" borderId="15"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3" fillId="11" borderId="0" xfId="0" applyFont="1" applyFill="1" applyBorder="1" applyAlignment="1">
      <alignment horizontal="left" vertical="center" wrapText="1"/>
    </xf>
    <xf numFmtId="0" fontId="3" fillId="11" borderId="5" xfId="0" applyFont="1" applyFill="1" applyBorder="1" applyAlignment="1">
      <alignment horizontal="left" vertical="center" wrapText="1"/>
    </xf>
    <xf numFmtId="0" fontId="3" fillId="11" borderId="6" xfId="0" applyFont="1" applyFill="1" applyBorder="1" applyAlignment="1">
      <alignment horizontal="left" vertical="center" wrapText="1"/>
    </xf>
    <xf numFmtId="0" fontId="3" fillId="11" borderId="7" xfId="0" applyFont="1" applyFill="1" applyBorder="1" applyAlignment="1">
      <alignment horizontal="left" vertical="center" wrapText="1"/>
    </xf>
    <xf numFmtId="0" fontId="3" fillId="11" borderId="8" xfId="0" applyFont="1" applyFill="1" applyBorder="1" applyAlignment="1">
      <alignment horizontal="left" vertical="center" wrapText="1"/>
    </xf>
    <xf numFmtId="1" fontId="3" fillId="14" borderId="9" xfId="0" applyNumberFormat="1" applyFont="1" applyFill="1" applyBorder="1" applyAlignment="1">
      <alignment horizontal="left" vertical="center" wrapText="1"/>
    </xf>
    <xf numFmtId="0" fontId="0" fillId="14" borderId="9" xfId="0" applyFill="1" applyBorder="1" applyAlignment="1">
      <alignment horizontal="left" vertical="center" wrapText="1"/>
    </xf>
    <xf numFmtId="165" fontId="21" fillId="12" borderId="21" xfId="0" applyNumberFormat="1" applyFont="1" applyFill="1" applyBorder="1" applyAlignment="1">
      <alignment horizontal="center" vertical="center" wrapText="1"/>
    </xf>
    <xf numFmtId="0" fontId="0" fillId="12" borderId="22" xfId="0" applyFill="1" applyBorder="1" applyAlignment="1">
      <alignment horizontal="center" vertical="center" wrapText="1"/>
    </xf>
    <xf numFmtId="0" fontId="0" fillId="12" borderId="23" xfId="0" applyFill="1" applyBorder="1" applyAlignment="1">
      <alignment horizontal="center" vertical="center" wrapText="1"/>
    </xf>
  </cellXfs>
  <cellStyles count="2">
    <cellStyle name="Hyperlink" xfId="1" builtinId="8"/>
    <cellStyle name="Normal" xfId="0" builtinId="0"/>
  </cellStyles>
  <dxfs count="9">
    <dxf>
      <fill>
        <patternFill>
          <bgColor rgb="FF33CCFF"/>
        </patternFill>
      </fill>
    </dxf>
    <dxf>
      <fill>
        <patternFill>
          <bgColor rgb="FF33CCFF"/>
        </patternFill>
      </fill>
    </dxf>
    <dxf>
      <fill>
        <patternFill>
          <bgColor rgb="FF33CCFF"/>
        </patternFill>
      </fill>
    </dxf>
    <dxf>
      <fill>
        <patternFill>
          <bgColor rgb="FF33CCFF"/>
        </patternFill>
      </fill>
    </dxf>
    <dxf>
      <fill>
        <patternFill>
          <bgColor rgb="FF33CCFF"/>
        </patternFill>
      </fill>
    </dxf>
    <dxf>
      <fill>
        <patternFill>
          <bgColor theme="5" tint="0.59996337778862885"/>
        </patternFill>
      </fill>
    </dxf>
    <dxf>
      <fill>
        <patternFill>
          <bgColor rgb="FF00B0F0"/>
        </patternFill>
      </fill>
    </dxf>
    <dxf>
      <fill>
        <patternFill>
          <bgColor theme="9" tint="-0.24994659260841701"/>
        </patternFill>
      </fill>
    </dxf>
    <dxf>
      <fill>
        <patternFill>
          <bgColor rgb="FF00B050"/>
        </patternFill>
      </fill>
    </dxf>
  </dxfs>
  <tableStyles count="0" defaultTableStyle="TableStyleMedium9" defaultPivotStyle="PivotStyleLight16"/>
  <colors>
    <mruColors>
      <color rgb="FFFFCCFF"/>
      <color rgb="FFFFFF99"/>
      <color rgb="FF33CCFF"/>
      <color rgb="FF0000FF"/>
      <color rgb="FFFFFFD1"/>
      <color rgb="FFADC876"/>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drvijaymalik.com/2015/02/equity-research-ambika-cotton-mills.html" TargetMode="External"/><Relationship Id="rId1" Type="http://schemas.openxmlformats.org/officeDocument/2006/relationships/hyperlink" Target="http://www.drvijaymalik.com/2015/01/selecting-top-stocks-to-buy-step-by.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3"/>
  <sheetViews>
    <sheetView workbookViewId="0">
      <selection activeCell="B4" sqref="B4"/>
    </sheetView>
  </sheetViews>
  <sheetFormatPr defaultRowHeight="14.4"/>
  <cols>
    <col min="2" max="2" width="134.69921875" customWidth="1"/>
  </cols>
  <sheetData>
    <row r="3" spans="2:2" ht="147.6" customHeight="1">
      <c r="B3" s="118"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3:G20"/>
  <sheetViews>
    <sheetView workbookViewId="0">
      <selection activeCell="E7" sqref="E7"/>
    </sheetView>
  </sheetViews>
  <sheetFormatPr defaultColWidth="8.8984375" defaultRowHeight="16.149999999999999"/>
  <cols>
    <col min="1" max="1" width="8.8984375" style="31"/>
    <col min="2" max="2" width="21.8984375" style="36" customWidth="1"/>
    <col min="3" max="3" width="37.796875" style="31" customWidth="1"/>
    <col min="4" max="4" width="17.3984375" style="31" customWidth="1"/>
    <col min="5" max="5" width="18.69921875" style="31" customWidth="1"/>
    <col min="6" max="6" width="15.796875" style="31" customWidth="1"/>
    <col min="7" max="7" width="16.8984375" style="39" customWidth="1"/>
    <col min="8" max="16384" width="8.8984375" style="31"/>
  </cols>
  <sheetData>
    <row r="3" spans="2:7" s="29" customFormat="1">
      <c r="B3" s="33" t="s">
        <v>44</v>
      </c>
      <c r="C3" s="28" t="s">
        <v>394</v>
      </c>
      <c r="D3" s="28" t="s">
        <v>395</v>
      </c>
      <c r="E3" s="28" t="s">
        <v>396</v>
      </c>
      <c r="F3" s="40" t="s">
        <v>397</v>
      </c>
      <c r="G3" s="41" t="s">
        <v>401</v>
      </c>
    </row>
    <row r="4" spans="2:7">
      <c r="B4" s="34">
        <v>42331</v>
      </c>
      <c r="C4" s="30" t="s">
        <v>398</v>
      </c>
      <c r="D4" s="30">
        <v>54.01</v>
      </c>
      <c r="E4" s="30">
        <v>44.51</v>
      </c>
      <c r="F4" s="30">
        <f>E4-D4</f>
        <v>-9.5</v>
      </c>
      <c r="G4" s="37">
        <f>(F4/D4)*100</f>
        <v>-17.589335308276247</v>
      </c>
    </row>
    <row r="5" spans="2:7">
      <c r="B5" s="34">
        <v>42347</v>
      </c>
      <c r="C5" s="30" t="s">
        <v>399</v>
      </c>
      <c r="D5" s="30">
        <v>4140.24</v>
      </c>
      <c r="E5" s="30">
        <v>3839.78</v>
      </c>
      <c r="F5" s="30">
        <f t="shared" ref="F5:F19" si="0">E5-D5</f>
        <v>-300.45999999999958</v>
      </c>
      <c r="G5" s="37">
        <f t="shared" ref="G5:G20" si="1">(F5/D5)*100</f>
        <v>-7.2570672231561355</v>
      </c>
    </row>
    <row r="6" spans="2:7">
      <c r="B6" s="34">
        <v>42347</v>
      </c>
      <c r="C6" s="30" t="s">
        <v>540</v>
      </c>
      <c r="D6" s="30">
        <v>5000</v>
      </c>
      <c r="E6" s="30">
        <v>5080</v>
      </c>
      <c r="F6" s="30">
        <f t="shared" si="0"/>
        <v>80</v>
      </c>
      <c r="G6" s="37">
        <f t="shared" si="1"/>
        <v>1.6</v>
      </c>
    </row>
    <row r="7" spans="2:7">
      <c r="B7" s="34"/>
      <c r="C7" s="30"/>
      <c r="D7" s="30"/>
      <c r="E7" s="30"/>
      <c r="F7" s="30">
        <f t="shared" si="0"/>
        <v>0</v>
      </c>
      <c r="G7" s="37" t="e">
        <f t="shared" si="1"/>
        <v>#DIV/0!</v>
      </c>
    </row>
    <row r="8" spans="2:7">
      <c r="B8" s="34"/>
      <c r="C8" s="30"/>
      <c r="D8" s="30"/>
      <c r="E8" s="30"/>
      <c r="F8" s="30">
        <f t="shared" si="0"/>
        <v>0</v>
      </c>
      <c r="G8" s="37" t="e">
        <f t="shared" si="1"/>
        <v>#DIV/0!</v>
      </c>
    </row>
    <row r="9" spans="2:7">
      <c r="B9" s="34"/>
      <c r="C9" s="30"/>
      <c r="D9" s="30"/>
      <c r="E9" s="30"/>
      <c r="F9" s="30">
        <f t="shared" si="0"/>
        <v>0</v>
      </c>
      <c r="G9" s="37" t="e">
        <f t="shared" si="1"/>
        <v>#DIV/0!</v>
      </c>
    </row>
    <row r="10" spans="2:7">
      <c r="B10" s="34"/>
      <c r="C10" s="30"/>
      <c r="D10" s="30"/>
      <c r="E10" s="30"/>
      <c r="F10" s="30">
        <f t="shared" si="0"/>
        <v>0</v>
      </c>
      <c r="G10" s="37" t="e">
        <f t="shared" si="1"/>
        <v>#DIV/0!</v>
      </c>
    </row>
    <row r="11" spans="2:7">
      <c r="B11" s="34"/>
      <c r="C11" s="30"/>
      <c r="D11" s="30"/>
      <c r="E11" s="30"/>
      <c r="F11" s="30">
        <f t="shared" si="0"/>
        <v>0</v>
      </c>
      <c r="G11" s="37" t="e">
        <f t="shared" si="1"/>
        <v>#DIV/0!</v>
      </c>
    </row>
    <row r="12" spans="2:7">
      <c r="B12" s="34"/>
      <c r="C12" s="30"/>
      <c r="D12" s="30"/>
      <c r="E12" s="30"/>
      <c r="F12" s="30">
        <f t="shared" si="0"/>
        <v>0</v>
      </c>
      <c r="G12" s="37" t="e">
        <f t="shared" si="1"/>
        <v>#DIV/0!</v>
      </c>
    </row>
    <row r="13" spans="2:7">
      <c r="B13" s="34"/>
      <c r="C13" s="30"/>
      <c r="D13" s="30"/>
      <c r="E13" s="30"/>
      <c r="F13" s="30">
        <f t="shared" si="0"/>
        <v>0</v>
      </c>
      <c r="G13" s="37" t="e">
        <f t="shared" si="1"/>
        <v>#DIV/0!</v>
      </c>
    </row>
    <row r="14" spans="2:7">
      <c r="B14" s="34"/>
      <c r="C14" s="30"/>
      <c r="D14" s="30"/>
      <c r="E14" s="30"/>
      <c r="F14" s="30">
        <f t="shared" si="0"/>
        <v>0</v>
      </c>
      <c r="G14" s="37" t="e">
        <f t="shared" si="1"/>
        <v>#DIV/0!</v>
      </c>
    </row>
    <row r="15" spans="2:7">
      <c r="B15" s="34"/>
      <c r="C15" s="30"/>
      <c r="D15" s="30"/>
      <c r="E15" s="30"/>
      <c r="F15" s="30">
        <f t="shared" si="0"/>
        <v>0</v>
      </c>
      <c r="G15" s="37" t="e">
        <f t="shared" si="1"/>
        <v>#DIV/0!</v>
      </c>
    </row>
    <row r="16" spans="2:7">
      <c r="B16" s="34"/>
      <c r="C16" s="30"/>
      <c r="D16" s="30"/>
      <c r="E16" s="30"/>
      <c r="F16" s="30">
        <f t="shared" si="0"/>
        <v>0</v>
      </c>
      <c r="G16" s="37" t="e">
        <f t="shared" si="1"/>
        <v>#DIV/0!</v>
      </c>
    </row>
    <row r="17" spans="2:7">
      <c r="B17" s="34"/>
      <c r="C17" s="30"/>
      <c r="D17" s="30"/>
      <c r="E17" s="30"/>
      <c r="F17" s="30">
        <f t="shared" si="0"/>
        <v>0</v>
      </c>
      <c r="G17" s="37" t="e">
        <f t="shared" si="1"/>
        <v>#DIV/0!</v>
      </c>
    </row>
    <row r="18" spans="2:7">
      <c r="B18" s="34"/>
      <c r="C18" s="30"/>
      <c r="D18" s="30"/>
      <c r="E18" s="30"/>
      <c r="F18" s="30">
        <f t="shared" si="0"/>
        <v>0</v>
      </c>
      <c r="G18" s="37" t="e">
        <f t="shared" si="1"/>
        <v>#DIV/0!</v>
      </c>
    </row>
    <row r="19" spans="2:7">
      <c r="B19" s="34"/>
      <c r="C19" s="30"/>
      <c r="D19" s="30"/>
      <c r="E19" s="30"/>
      <c r="F19" s="30">
        <f t="shared" si="0"/>
        <v>0</v>
      </c>
      <c r="G19" s="37" t="e">
        <f t="shared" si="1"/>
        <v>#DIV/0!</v>
      </c>
    </row>
    <row r="20" spans="2:7" s="29" customFormat="1">
      <c r="B20" s="35"/>
      <c r="C20" s="32" t="s">
        <v>400</v>
      </c>
      <c r="D20" s="32">
        <f>SUM(D4:D19)</f>
        <v>9194.25</v>
      </c>
      <c r="E20" s="32">
        <f t="shared" ref="E20:F20" si="2">SUM(E4:E19)</f>
        <v>8964.2900000000009</v>
      </c>
      <c r="F20" s="32">
        <f t="shared" si="2"/>
        <v>-229.95999999999958</v>
      </c>
      <c r="G20" s="38">
        <f t="shared" si="1"/>
        <v>-2.5011284226554595</v>
      </c>
    </row>
  </sheetData>
  <conditionalFormatting sqref="F1:G1048576">
    <cfRule type="cellIs" dxfId="8" priority="2" operator="greaterThan">
      <formula>0</formula>
    </cfRule>
    <cfRule type="cellIs" dxfId="7"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W345"/>
  <sheetViews>
    <sheetView tabSelected="1" topLeftCell="A118" workbookViewId="0">
      <selection activeCell="B119" sqref="B119"/>
    </sheetView>
  </sheetViews>
  <sheetFormatPr defaultColWidth="8.8984375" defaultRowHeight="14.4"/>
  <cols>
    <col min="1" max="1" width="4.59765625" style="42" customWidth="1"/>
    <col min="2" max="2" width="15.59765625" style="42" customWidth="1"/>
    <col min="3" max="3" width="19.09765625" style="42" customWidth="1"/>
    <col min="4" max="4" width="39.796875" style="42" customWidth="1"/>
    <col min="5" max="5" width="19.19921875" style="42" customWidth="1"/>
    <col min="6" max="6" width="10.8984375" style="42" customWidth="1"/>
    <col min="7" max="8" width="11.09765625" style="42" customWidth="1"/>
    <col min="9" max="9" width="10.09765625" style="42" customWidth="1"/>
    <col min="10" max="10" width="36" style="42" customWidth="1"/>
    <col min="11" max="11" width="30.69921875" style="67" customWidth="1"/>
    <col min="12" max="12" width="11.796875" style="42" customWidth="1"/>
    <col min="13" max="13" width="13.296875" style="42" customWidth="1"/>
    <col min="14" max="16" width="15.59765625" style="42" customWidth="1"/>
    <col min="17" max="19" width="16.19921875" style="42" customWidth="1"/>
    <col min="20" max="20" width="11.296875" style="42" customWidth="1"/>
    <col min="21" max="21" width="23.3984375" style="42" customWidth="1"/>
    <col min="22" max="16384" width="8.8984375" style="42"/>
  </cols>
  <sheetData>
    <row r="2" spans="2:13">
      <c r="B2" s="168" t="s">
        <v>342</v>
      </c>
      <c r="C2" s="142"/>
      <c r="D2" s="142"/>
      <c r="E2" s="142"/>
      <c r="F2" s="142"/>
      <c r="G2" s="142"/>
      <c r="H2" s="142"/>
      <c r="I2" s="142"/>
      <c r="J2" s="142"/>
      <c r="K2" s="142"/>
      <c r="L2" s="142"/>
      <c r="M2" s="142"/>
    </row>
    <row r="4" spans="2:13">
      <c r="B4" s="43"/>
      <c r="C4" s="44" t="s">
        <v>312</v>
      </c>
      <c r="D4" s="174" t="s">
        <v>306</v>
      </c>
      <c r="E4" s="175"/>
      <c r="F4" s="175"/>
      <c r="G4" s="175"/>
      <c r="H4" s="175"/>
      <c r="I4" s="175"/>
      <c r="J4" s="175"/>
      <c r="K4" s="45"/>
    </row>
    <row r="5" spans="2:13">
      <c r="B5" s="43"/>
      <c r="C5" s="44" t="s">
        <v>305</v>
      </c>
      <c r="D5" s="174" t="s">
        <v>307</v>
      </c>
      <c r="E5" s="175"/>
      <c r="F5" s="175"/>
      <c r="G5" s="175"/>
      <c r="H5" s="175"/>
      <c r="I5" s="175"/>
      <c r="J5" s="175"/>
      <c r="K5" s="45"/>
    </row>
    <row r="7" spans="2:13">
      <c r="B7" s="171" t="s">
        <v>216</v>
      </c>
      <c r="C7" s="172"/>
      <c r="D7" s="172"/>
      <c r="E7" s="172"/>
      <c r="F7" s="172"/>
      <c r="G7" s="172"/>
      <c r="H7" s="172"/>
      <c r="I7" s="172"/>
      <c r="J7" s="172"/>
      <c r="K7" s="172"/>
      <c r="L7" s="172"/>
      <c r="M7" s="173"/>
    </row>
    <row r="8" spans="2:13">
      <c r="B8" s="43"/>
      <c r="C8" s="159" t="s">
        <v>221</v>
      </c>
      <c r="D8" s="160"/>
      <c r="E8" s="160"/>
      <c r="F8" s="46"/>
      <c r="G8" s="46"/>
      <c r="H8" s="46"/>
      <c r="I8" s="46"/>
      <c r="J8" s="46"/>
      <c r="K8" s="47"/>
      <c r="L8" s="46"/>
      <c r="M8" s="46"/>
    </row>
    <row r="9" spans="2:13">
      <c r="B9" s="48" t="s">
        <v>20</v>
      </c>
      <c r="C9" s="49"/>
      <c r="D9" s="48" t="s">
        <v>274</v>
      </c>
      <c r="E9" s="48" t="s">
        <v>233</v>
      </c>
      <c r="F9" s="169" t="s">
        <v>257</v>
      </c>
      <c r="G9" s="169"/>
      <c r="H9" s="169"/>
      <c r="I9" s="169"/>
      <c r="J9" s="169"/>
      <c r="K9" s="169"/>
      <c r="L9" s="169"/>
      <c r="M9" s="169"/>
    </row>
    <row r="10" spans="2:13">
      <c r="B10" s="50">
        <v>1</v>
      </c>
      <c r="C10" s="163" t="s">
        <v>218</v>
      </c>
      <c r="D10" s="50" t="s">
        <v>211</v>
      </c>
      <c r="E10" s="50" t="s">
        <v>210</v>
      </c>
      <c r="F10" s="142" t="s">
        <v>355</v>
      </c>
      <c r="G10" s="142"/>
      <c r="H10" s="142"/>
      <c r="I10" s="142"/>
      <c r="J10" s="142"/>
      <c r="K10" s="142"/>
      <c r="L10" s="142"/>
      <c r="M10" s="142"/>
    </row>
    <row r="11" spans="2:13">
      <c r="B11" s="50">
        <v>2</v>
      </c>
      <c r="C11" s="164"/>
      <c r="D11" s="50" t="s">
        <v>213</v>
      </c>
      <c r="E11" s="50" t="s">
        <v>341</v>
      </c>
      <c r="F11" s="142" t="s">
        <v>65</v>
      </c>
      <c r="G11" s="142"/>
      <c r="H11" s="142"/>
      <c r="I11" s="142"/>
      <c r="J11" s="142"/>
      <c r="K11" s="142"/>
      <c r="L11" s="142"/>
      <c r="M11" s="142"/>
    </row>
    <row r="12" spans="2:13">
      <c r="B12" s="50">
        <v>3</v>
      </c>
      <c r="C12" s="164"/>
      <c r="D12" s="50" t="s">
        <v>214</v>
      </c>
      <c r="E12" s="50" t="s">
        <v>341</v>
      </c>
      <c r="F12" s="142" t="s">
        <v>212</v>
      </c>
      <c r="G12" s="142"/>
      <c r="H12" s="142"/>
      <c r="I12" s="142"/>
      <c r="J12" s="142"/>
      <c r="K12" s="142"/>
      <c r="L12" s="142"/>
      <c r="M12" s="142"/>
    </row>
    <row r="13" spans="2:13" ht="28.8">
      <c r="B13" s="50">
        <v>4</v>
      </c>
      <c r="C13" s="164"/>
      <c r="D13" s="50" t="s">
        <v>223</v>
      </c>
      <c r="E13" s="50" t="s">
        <v>72</v>
      </c>
      <c r="F13" s="142" t="s">
        <v>215</v>
      </c>
      <c r="G13" s="142"/>
      <c r="H13" s="142"/>
      <c r="I13" s="142"/>
      <c r="J13" s="142"/>
      <c r="K13" s="142"/>
      <c r="L13" s="142"/>
      <c r="M13" s="142"/>
    </row>
    <row r="14" spans="2:13">
      <c r="B14" s="50">
        <v>5</v>
      </c>
      <c r="C14" s="164"/>
      <c r="D14" s="50" t="s">
        <v>251</v>
      </c>
      <c r="E14" s="50" t="s">
        <v>258</v>
      </c>
      <c r="F14" s="142" t="s">
        <v>252</v>
      </c>
      <c r="G14" s="142"/>
      <c r="H14" s="142"/>
      <c r="I14" s="142"/>
      <c r="J14" s="142"/>
      <c r="K14" s="142"/>
      <c r="L14" s="142"/>
      <c r="M14" s="142"/>
    </row>
    <row r="15" spans="2:13">
      <c r="B15" s="50"/>
      <c r="C15" s="158"/>
      <c r="D15" s="50" t="s">
        <v>302</v>
      </c>
      <c r="E15" s="50" t="s">
        <v>304</v>
      </c>
      <c r="F15" s="142" t="s">
        <v>303</v>
      </c>
      <c r="G15" s="142"/>
      <c r="H15" s="142"/>
      <c r="I15" s="142"/>
      <c r="J15" s="142"/>
      <c r="K15" s="142"/>
      <c r="L15" s="142"/>
      <c r="M15" s="142"/>
    </row>
    <row r="16" spans="2:13">
      <c r="B16" s="50"/>
      <c r="C16" s="50"/>
      <c r="D16" s="50"/>
      <c r="E16" s="50"/>
      <c r="F16" s="142"/>
      <c r="G16" s="142"/>
      <c r="H16" s="142"/>
      <c r="I16" s="142"/>
      <c r="J16" s="142"/>
      <c r="K16" s="142"/>
      <c r="L16" s="142"/>
      <c r="M16" s="142"/>
    </row>
    <row r="17" spans="2:13">
      <c r="B17" s="50">
        <v>6</v>
      </c>
      <c r="C17" s="163" t="s">
        <v>217</v>
      </c>
      <c r="D17" s="50" t="s">
        <v>219</v>
      </c>
      <c r="E17" s="50" t="s">
        <v>220</v>
      </c>
      <c r="F17" s="142" t="s">
        <v>253</v>
      </c>
      <c r="G17" s="142"/>
      <c r="H17" s="142"/>
      <c r="I17" s="142"/>
      <c r="J17" s="142"/>
      <c r="K17" s="142"/>
      <c r="L17" s="142"/>
      <c r="M17" s="142"/>
    </row>
    <row r="18" spans="2:13" ht="28.8">
      <c r="B18" s="50">
        <v>7</v>
      </c>
      <c r="C18" s="165"/>
      <c r="D18" s="50" t="s">
        <v>222</v>
      </c>
      <c r="E18" s="50" t="s">
        <v>227</v>
      </c>
      <c r="F18" s="142" t="s">
        <v>343</v>
      </c>
      <c r="G18" s="142"/>
      <c r="H18" s="142"/>
      <c r="I18" s="142"/>
      <c r="J18" s="142"/>
      <c r="K18" s="142"/>
      <c r="L18" s="142"/>
      <c r="M18" s="142"/>
    </row>
    <row r="19" spans="2:13">
      <c r="B19" s="50"/>
      <c r="C19" s="50"/>
      <c r="D19" s="50"/>
      <c r="E19" s="50"/>
      <c r="F19" s="142"/>
      <c r="G19" s="142"/>
      <c r="H19" s="142"/>
      <c r="I19" s="142"/>
      <c r="J19" s="142"/>
      <c r="K19" s="142"/>
      <c r="L19" s="142"/>
      <c r="M19" s="142"/>
    </row>
    <row r="20" spans="2:13" ht="28.8">
      <c r="B20" s="170">
        <v>8</v>
      </c>
      <c r="C20" s="163" t="s">
        <v>224</v>
      </c>
      <c r="D20" s="50" t="s">
        <v>360</v>
      </c>
      <c r="E20" s="50" t="s">
        <v>228</v>
      </c>
      <c r="F20" s="151" t="s">
        <v>310</v>
      </c>
      <c r="G20" s="151"/>
      <c r="H20" s="151"/>
      <c r="I20" s="151"/>
      <c r="J20" s="151"/>
      <c r="K20" s="151"/>
      <c r="L20" s="151"/>
      <c r="M20" s="151"/>
    </row>
    <row r="21" spans="2:13" ht="28.8">
      <c r="B21" s="158"/>
      <c r="C21" s="165"/>
      <c r="D21" s="50" t="s">
        <v>361</v>
      </c>
      <c r="E21" s="50" t="s">
        <v>363</v>
      </c>
      <c r="F21" s="142" t="s">
        <v>362</v>
      </c>
      <c r="G21" s="142"/>
      <c r="H21" s="142"/>
      <c r="I21" s="142"/>
      <c r="J21" s="142"/>
      <c r="K21" s="142"/>
      <c r="L21" s="142"/>
      <c r="M21" s="142"/>
    </row>
    <row r="22" spans="2:13">
      <c r="B22" s="50"/>
      <c r="C22" s="50"/>
      <c r="D22" s="50"/>
      <c r="E22" s="50"/>
      <c r="F22" s="142"/>
      <c r="G22" s="142"/>
      <c r="H22" s="142"/>
      <c r="I22" s="142"/>
      <c r="J22" s="142"/>
      <c r="K22" s="142"/>
      <c r="L22" s="142"/>
      <c r="M22" s="142"/>
    </row>
    <row r="23" spans="2:13" ht="43.2">
      <c r="B23" s="50">
        <v>9</v>
      </c>
      <c r="C23" s="51" t="s">
        <v>225</v>
      </c>
      <c r="D23" s="50" t="s">
        <v>226</v>
      </c>
      <c r="E23" s="50" t="s">
        <v>229</v>
      </c>
      <c r="F23" s="142" t="s">
        <v>230</v>
      </c>
      <c r="G23" s="142"/>
      <c r="H23" s="142"/>
      <c r="I23" s="142"/>
      <c r="J23" s="142"/>
      <c r="K23" s="142"/>
      <c r="L23" s="142"/>
      <c r="M23" s="142"/>
    </row>
    <row r="24" spans="2:13">
      <c r="B24" s="50"/>
      <c r="C24" s="50"/>
      <c r="D24" s="50"/>
      <c r="E24" s="50"/>
      <c r="F24" s="142"/>
      <c r="G24" s="142"/>
      <c r="H24" s="142"/>
      <c r="I24" s="142"/>
      <c r="J24" s="142"/>
      <c r="K24" s="142"/>
      <c r="L24" s="142"/>
      <c r="M24" s="142"/>
    </row>
    <row r="25" spans="2:13">
      <c r="B25" s="148" t="s">
        <v>231</v>
      </c>
      <c r="C25" s="149"/>
      <c r="D25" s="149"/>
      <c r="E25" s="149"/>
      <c r="F25" s="149"/>
      <c r="G25" s="149"/>
      <c r="H25" s="149"/>
      <c r="I25" s="149"/>
      <c r="J25" s="149"/>
      <c r="K25" s="149"/>
      <c r="L25" s="149"/>
      <c r="M25" s="150"/>
    </row>
    <row r="26" spans="2:13">
      <c r="B26" s="50"/>
      <c r="C26" s="161" t="s">
        <v>232</v>
      </c>
      <c r="D26" s="162"/>
      <c r="E26" s="162"/>
      <c r="F26" s="142"/>
      <c r="G26" s="142"/>
      <c r="H26" s="142"/>
      <c r="I26" s="142"/>
      <c r="J26" s="142"/>
      <c r="K26" s="142"/>
      <c r="L26" s="142"/>
      <c r="M26" s="142"/>
    </row>
    <row r="27" spans="2:13">
      <c r="B27" s="52" t="s">
        <v>20</v>
      </c>
      <c r="C27" s="53"/>
      <c r="D27" s="52" t="s">
        <v>274</v>
      </c>
      <c r="E27" s="52" t="s">
        <v>233</v>
      </c>
      <c r="F27" s="147" t="s">
        <v>257</v>
      </c>
      <c r="G27" s="147"/>
      <c r="H27" s="147"/>
      <c r="I27" s="147"/>
      <c r="J27" s="147"/>
      <c r="K27" s="147"/>
      <c r="L27" s="147"/>
      <c r="M27" s="147"/>
    </row>
    <row r="28" spans="2:13">
      <c r="B28" s="50"/>
      <c r="C28" s="163" t="s">
        <v>243</v>
      </c>
      <c r="D28" s="50" t="s">
        <v>234</v>
      </c>
      <c r="E28" s="50" t="s">
        <v>235</v>
      </c>
      <c r="F28" s="142"/>
      <c r="G28" s="142"/>
      <c r="H28" s="142"/>
      <c r="I28" s="142"/>
      <c r="J28" s="142"/>
      <c r="K28" s="142"/>
      <c r="L28" s="142"/>
      <c r="M28" s="142"/>
    </row>
    <row r="29" spans="2:13">
      <c r="B29" s="50"/>
      <c r="C29" s="164"/>
      <c r="D29" s="50" t="s">
        <v>236</v>
      </c>
      <c r="E29" s="50" t="s">
        <v>237</v>
      </c>
      <c r="F29" s="50"/>
      <c r="G29" s="50"/>
      <c r="H29" s="97"/>
      <c r="I29" s="50"/>
      <c r="J29" s="50"/>
      <c r="K29" s="54"/>
      <c r="L29" s="50"/>
      <c r="M29" s="50"/>
    </row>
    <row r="30" spans="2:13">
      <c r="B30" s="50"/>
      <c r="C30" s="165"/>
      <c r="D30" s="50" t="s">
        <v>66</v>
      </c>
      <c r="E30" s="50" t="s">
        <v>73</v>
      </c>
      <c r="F30" s="142"/>
      <c r="G30" s="142"/>
      <c r="H30" s="142"/>
      <c r="I30" s="142"/>
      <c r="J30" s="142"/>
      <c r="K30" s="142"/>
      <c r="L30" s="142"/>
      <c r="M30" s="142"/>
    </row>
    <row r="31" spans="2:13">
      <c r="B31" s="50"/>
      <c r="C31" s="55"/>
      <c r="D31" s="50" t="s">
        <v>364</v>
      </c>
      <c r="E31" s="50"/>
      <c r="F31" s="50"/>
      <c r="G31" s="50"/>
      <c r="H31" s="97"/>
      <c r="I31" s="50"/>
      <c r="J31" s="50"/>
      <c r="K31" s="54"/>
      <c r="L31" s="50"/>
      <c r="M31" s="50"/>
    </row>
    <row r="32" spans="2:13">
      <c r="B32" s="50"/>
      <c r="C32" s="50"/>
      <c r="D32" s="50" t="s">
        <v>238</v>
      </c>
      <c r="E32" s="50" t="s">
        <v>344</v>
      </c>
      <c r="F32" s="142"/>
      <c r="G32" s="142"/>
      <c r="H32" s="142"/>
      <c r="I32" s="142"/>
      <c r="J32" s="142"/>
      <c r="K32" s="142"/>
      <c r="L32" s="142"/>
      <c r="M32" s="142"/>
    </row>
    <row r="33" spans="2:13">
      <c r="B33" s="50"/>
      <c r="C33" s="50"/>
      <c r="D33" s="50" t="s">
        <v>365</v>
      </c>
      <c r="E33" s="50"/>
      <c r="F33" s="50"/>
      <c r="G33" s="50"/>
      <c r="H33" s="97"/>
      <c r="I33" s="50"/>
      <c r="J33" s="50"/>
      <c r="K33" s="54"/>
      <c r="L33" s="50"/>
      <c r="M33" s="50"/>
    </row>
    <row r="34" spans="2:13" ht="28.8">
      <c r="B34" s="50"/>
      <c r="C34" s="50"/>
      <c r="D34" s="50" t="s">
        <v>239</v>
      </c>
      <c r="E34" s="50" t="s">
        <v>241</v>
      </c>
      <c r="F34" s="142" t="s">
        <v>240</v>
      </c>
      <c r="G34" s="142"/>
      <c r="H34" s="142"/>
      <c r="I34" s="142"/>
      <c r="J34" s="142"/>
      <c r="K34" s="142"/>
      <c r="L34" s="142"/>
      <c r="M34" s="142"/>
    </row>
    <row r="35" spans="2:13">
      <c r="B35" s="50"/>
      <c r="C35" s="50"/>
      <c r="D35" s="50" t="s">
        <v>255</v>
      </c>
      <c r="E35" s="50"/>
      <c r="F35" s="142" t="s">
        <v>254</v>
      </c>
      <c r="G35" s="142"/>
      <c r="H35" s="142"/>
      <c r="I35" s="142"/>
      <c r="J35" s="142"/>
      <c r="K35" s="142"/>
      <c r="L35" s="142"/>
      <c r="M35" s="142"/>
    </row>
    <row r="36" spans="2:13">
      <c r="B36" s="50"/>
      <c r="C36" s="50"/>
      <c r="D36" s="50" t="s">
        <v>244</v>
      </c>
      <c r="E36" s="50" t="s">
        <v>245</v>
      </c>
      <c r="F36" s="142" t="s">
        <v>246</v>
      </c>
      <c r="G36" s="142"/>
      <c r="H36" s="142"/>
      <c r="I36" s="142"/>
      <c r="J36" s="142"/>
      <c r="K36" s="142"/>
      <c r="L36" s="142"/>
      <c r="M36" s="142"/>
    </row>
    <row r="37" spans="2:13" ht="28.8">
      <c r="B37" s="50"/>
      <c r="C37" s="50"/>
      <c r="D37" s="50" t="s">
        <v>242</v>
      </c>
      <c r="E37" s="50" t="s">
        <v>247</v>
      </c>
      <c r="F37" s="142"/>
      <c r="G37" s="142"/>
      <c r="H37" s="142"/>
      <c r="I37" s="142"/>
      <c r="J37" s="142"/>
      <c r="K37" s="142"/>
      <c r="L37" s="142"/>
      <c r="M37" s="142"/>
    </row>
    <row r="38" spans="2:13">
      <c r="B38" s="50"/>
      <c r="C38" s="50"/>
      <c r="D38" s="50" t="s">
        <v>248</v>
      </c>
      <c r="E38" s="50" t="s">
        <v>249</v>
      </c>
      <c r="F38" s="151" t="s">
        <v>250</v>
      </c>
      <c r="G38" s="151"/>
      <c r="H38" s="151"/>
      <c r="I38" s="151"/>
      <c r="J38" s="151"/>
      <c r="K38" s="151"/>
      <c r="L38" s="151"/>
      <c r="M38" s="151"/>
    </row>
    <row r="39" spans="2:13">
      <c r="B39" s="50"/>
      <c r="C39" s="50"/>
      <c r="D39" s="50"/>
      <c r="E39" s="50"/>
      <c r="F39" s="142"/>
      <c r="G39" s="142"/>
      <c r="H39" s="142"/>
      <c r="I39" s="142"/>
      <c r="J39" s="142"/>
      <c r="K39" s="142"/>
      <c r="L39" s="142"/>
      <c r="M39" s="142"/>
    </row>
    <row r="40" spans="2:13">
      <c r="B40" s="148" t="s">
        <v>256</v>
      </c>
      <c r="C40" s="149"/>
      <c r="D40" s="149"/>
      <c r="E40" s="149"/>
      <c r="F40" s="149"/>
      <c r="G40" s="149"/>
      <c r="H40" s="149"/>
      <c r="I40" s="149"/>
      <c r="J40" s="149"/>
      <c r="K40" s="149"/>
      <c r="L40" s="149"/>
      <c r="M40" s="150"/>
    </row>
    <row r="41" spans="2:13">
      <c r="B41" s="52" t="s">
        <v>20</v>
      </c>
      <c r="C41" s="53"/>
      <c r="D41" s="52" t="s">
        <v>274</v>
      </c>
      <c r="E41" s="52" t="s">
        <v>233</v>
      </c>
      <c r="F41" s="147" t="s">
        <v>257</v>
      </c>
      <c r="G41" s="147"/>
      <c r="H41" s="147"/>
      <c r="I41" s="147"/>
      <c r="J41" s="147"/>
      <c r="K41" s="147"/>
      <c r="L41" s="147"/>
      <c r="M41" s="147"/>
    </row>
    <row r="42" spans="2:13">
      <c r="B42" s="50"/>
      <c r="C42" s="50"/>
      <c r="D42" s="50" t="s">
        <v>259</v>
      </c>
      <c r="E42" s="50" t="s">
        <v>260</v>
      </c>
      <c r="F42" s="142" t="s">
        <v>261</v>
      </c>
      <c r="G42" s="142"/>
      <c r="H42" s="142"/>
      <c r="I42" s="142"/>
      <c r="J42" s="142"/>
      <c r="K42" s="142"/>
      <c r="L42" s="142"/>
      <c r="M42" s="142"/>
    </row>
    <row r="43" spans="2:13" ht="43.2">
      <c r="B43" s="50"/>
      <c r="C43" s="50"/>
      <c r="D43" s="50" t="s">
        <v>262</v>
      </c>
      <c r="E43" s="50" t="s">
        <v>263</v>
      </c>
      <c r="F43" s="142" t="s">
        <v>264</v>
      </c>
      <c r="G43" s="142"/>
      <c r="H43" s="142"/>
      <c r="I43" s="142"/>
      <c r="J43" s="142"/>
      <c r="K43" s="142"/>
      <c r="L43" s="142"/>
      <c r="M43" s="142"/>
    </row>
    <row r="44" spans="2:13" ht="28.8">
      <c r="B44" s="50"/>
      <c r="C44" s="50"/>
      <c r="D44" s="50" t="s">
        <v>265</v>
      </c>
      <c r="E44" s="50" t="s">
        <v>266</v>
      </c>
      <c r="F44" s="142" t="s">
        <v>267</v>
      </c>
      <c r="G44" s="142"/>
      <c r="H44" s="142"/>
      <c r="I44" s="142"/>
      <c r="J44" s="142"/>
      <c r="K44" s="142"/>
      <c r="L44" s="142"/>
      <c r="M44" s="142"/>
    </row>
    <row r="45" spans="2:13">
      <c r="B45" s="50"/>
      <c r="C45" s="50"/>
      <c r="D45" s="50" t="s">
        <v>268</v>
      </c>
      <c r="E45" s="50" t="s">
        <v>269</v>
      </c>
      <c r="F45" s="142" t="s">
        <v>270</v>
      </c>
      <c r="G45" s="142"/>
      <c r="H45" s="142"/>
      <c r="I45" s="142"/>
      <c r="J45" s="142"/>
      <c r="K45" s="142"/>
      <c r="L45" s="142"/>
      <c r="M45" s="142"/>
    </row>
    <row r="46" spans="2:13" ht="43.2">
      <c r="B46" s="50"/>
      <c r="C46" s="50"/>
      <c r="D46" s="50" t="s">
        <v>271</v>
      </c>
      <c r="E46" s="50" t="s">
        <v>272</v>
      </c>
      <c r="F46" s="142" t="s">
        <v>273</v>
      </c>
      <c r="G46" s="142"/>
      <c r="H46" s="142"/>
      <c r="I46" s="142"/>
      <c r="J46" s="142"/>
      <c r="K46" s="142"/>
      <c r="L46" s="142"/>
      <c r="M46" s="142"/>
    </row>
    <row r="47" spans="2:13">
      <c r="B47" s="50"/>
      <c r="C47" s="50"/>
      <c r="D47" s="50"/>
      <c r="E47" s="50"/>
      <c r="F47" s="142"/>
      <c r="G47" s="142"/>
      <c r="H47" s="142"/>
      <c r="I47" s="142"/>
      <c r="J47" s="142"/>
      <c r="K47" s="142"/>
      <c r="L47" s="142"/>
      <c r="M47" s="142"/>
    </row>
    <row r="48" spans="2:13">
      <c r="B48" s="148" t="s">
        <v>275</v>
      </c>
      <c r="C48" s="149"/>
      <c r="D48" s="149"/>
      <c r="E48" s="149"/>
      <c r="F48" s="149"/>
      <c r="G48" s="149"/>
      <c r="H48" s="149"/>
      <c r="I48" s="149"/>
      <c r="J48" s="149"/>
      <c r="K48" s="149"/>
      <c r="L48" s="149"/>
      <c r="M48" s="150"/>
    </row>
    <row r="49" spans="2:13">
      <c r="B49" s="52" t="s">
        <v>20</v>
      </c>
      <c r="C49" s="53"/>
      <c r="D49" s="52" t="s">
        <v>274</v>
      </c>
      <c r="E49" s="52" t="s">
        <v>233</v>
      </c>
      <c r="F49" s="147" t="s">
        <v>257</v>
      </c>
      <c r="G49" s="147"/>
      <c r="H49" s="147"/>
      <c r="I49" s="147"/>
      <c r="J49" s="147"/>
      <c r="K49" s="147"/>
      <c r="L49" s="147"/>
      <c r="M49" s="147"/>
    </row>
    <row r="50" spans="2:13">
      <c r="B50" s="50"/>
      <c r="C50" s="163" t="s">
        <v>276</v>
      </c>
      <c r="D50" s="50" t="s">
        <v>277</v>
      </c>
      <c r="E50" s="50" t="s">
        <v>278</v>
      </c>
      <c r="F50" s="142" t="s">
        <v>279</v>
      </c>
      <c r="G50" s="142"/>
      <c r="H50" s="142"/>
      <c r="I50" s="142"/>
      <c r="J50" s="142"/>
      <c r="K50" s="142"/>
      <c r="L50" s="142"/>
      <c r="M50" s="142"/>
    </row>
    <row r="51" spans="2:13" ht="28.8">
      <c r="B51" s="50"/>
      <c r="C51" s="165"/>
      <c r="D51" s="50" t="s">
        <v>280</v>
      </c>
      <c r="E51" s="50" t="s">
        <v>281</v>
      </c>
      <c r="F51" s="142" t="s">
        <v>282</v>
      </c>
      <c r="G51" s="142"/>
      <c r="H51" s="142"/>
      <c r="I51" s="142"/>
      <c r="J51" s="142"/>
      <c r="K51" s="142"/>
      <c r="L51" s="142"/>
      <c r="M51" s="142"/>
    </row>
    <row r="52" spans="2:13">
      <c r="B52" s="50"/>
      <c r="C52" s="50"/>
      <c r="D52" s="50"/>
      <c r="E52" s="50"/>
      <c r="F52" s="142"/>
      <c r="G52" s="142"/>
      <c r="H52" s="142"/>
      <c r="I52" s="142"/>
      <c r="J52" s="142"/>
      <c r="K52" s="142"/>
      <c r="L52" s="142"/>
      <c r="M52" s="142"/>
    </row>
    <row r="53" spans="2:13" ht="28.8">
      <c r="B53" s="50"/>
      <c r="C53" s="163" t="s">
        <v>283</v>
      </c>
      <c r="D53" s="50" t="s">
        <v>284</v>
      </c>
      <c r="E53" s="50" t="s">
        <v>285</v>
      </c>
      <c r="F53" s="142" t="s">
        <v>286</v>
      </c>
      <c r="G53" s="142"/>
      <c r="H53" s="142"/>
      <c r="I53" s="142"/>
      <c r="J53" s="142"/>
      <c r="K53" s="142"/>
      <c r="L53" s="142"/>
      <c r="M53" s="142"/>
    </row>
    <row r="54" spans="2:13" ht="28.8">
      <c r="B54" s="50"/>
      <c r="C54" s="164"/>
      <c r="D54" s="50" t="s">
        <v>287</v>
      </c>
      <c r="E54" s="50" t="s">
        <v>288</v>
      </c>
      <c r="F54" s="142" t="s">
        <v>289</v>
      </c>
      <c r="G54" s="142"/>
      <c r="H54" s="142"/>
      <c r="I54" s="142"/>
      <c r="J54" s="142"/>
      <c r="K54" s="142"/>
      <c r="L54" s="142"/>
      <c r="M54" s="142"/>
    </row>
    <row r="55" spans="2:13">
      <c r="B55" s="50"/>
      <c r="C55" s="164"/>
      <c r="D55" s="50" t="s">
        <v>290</v>
      </c>
      <c r="E55" s="50" t="s">
        <v>291</v>
      </c>
      <c r="F55" s="142" t="s">
        <v>292</v>
      </c>
      <c r="G55" s="142"/>
      <c r="H55" s="142"/>
      <c r="I55" s="142"/>
      <c r="J55" s="142"/>
      <c r="K55" s="142"/>
      <c r="L55" s="142"/>
      <c r="M55" s="142"/>
    </row>
    <row r="56" spans="2:13">
      <c r="B56" s="50"/>
      <c r="C56" s="164"/>
      <c r="D56" s="50" t="s">
        <v>293</v>
      </c>
      <c r="E56" s="50" t="s">
        <v>294</v>
      </c>
      <c r="F56" s="142" t="s">
        <v>295</v>
      </c>
      <c r="G56" s="142"/>
      <c r="H56" s="142"/>
      <c r="I56" s="142"/>
      <c r="J56" s="142"/>
      <c r="K56" s="142"/>
      <c r="L56" s="142"/>
      <c r="M56" s="142"/>
    </row>
    <row r="57" spans="2:13">
      <c r="B57" s="50"/>
      <c r="C57" s="164"/>
      <c r="D57" s="50" t="s">
        <v>296</v>
      </c>
      <c r="E57" s="50" t="s">
        <v>297</v>
      </c>
      <c r="F57" s="142" t="s">
        <v>298</v>
      </c>
      <c r="G57" s="142"/>
      <c r="H57" s="142"/>
      <c r="I57" s="142"/>
      <c r="J57" s="142"/>
      <c r="K57" s="142"/>
      <c r="L57" s="142"/>
      <c r="M57" s="142"/>
    </row>
    <row r="58" spans="2:13">
      <c r="B58" s="50"/>
      <c r="C58" s="165"/>
      <c r="D58" s="50" t="s">
        <v>299</v>
      </c>
      <c r="E58" s="50" t="s">
        <v>301</v>
      </c>
      <c r="F58" s="142" t="s">
        <v>300</v>
      </c>
      <c r="G58" s="142"/>
      <c r="H58" s="142"/>
      <c r="I58" s="142"/>
      <c r="J58" s="142"/>
      <c r="K58" s="142"/>
      <c r="L58" s="142"/>
      <c r="M58" s="142"/>
    </row>
    <row r="59" spans="2:13">
      <c r="B59" s="50"/>
      <c r="C59" s="50"/>
      <c r="D59" s="50"/>
      <c r="E59" s="50"/>
      <c r="F59" s="142"/>
      <c r="G59" s="142"/>
      <c r="H59" s="142"/>
      <c r="I59" s="142"/>
      <c r="J59" s="142"/>
      <c r="K59" s="142"/>
      <c r="L59" s="142"/>
      <c r="M59" s="142"/>
    </row>
    <row r="60" spans="2:13">
      <c r="B60" s="50"/>
      <c r="C60" s="50"/>
      <c r="D60" s="50"/>
      <c r="E60" s="50"/>
      <c r="F60" s="142"/>
      <c r="G60" s="142"/>
      <c r="H60" s="142"/>
      <c r="I60" s="142"/>
      <c r="J60" s="142"/>
      <c r="K60" s="142"/>
      <c r="L60" s="142"/>
      <c r="M60" s="142"/>
    </row>
    <row r="61" spans="2:13">
      <c r="B61" s="50"/>
      <c r="C61" s="50"/>
      <c r="D61" s="50"/>
      <c r="E61" s="50"/>
      <c r="F61" s="142"/>
      <c r="G61" s="142"/>
      <c r="H61" s="142"/>
      <c r="I61" s="142"/>
      <c r="J61" s="142"/>
      <c r="K61" s="142"/>
      <c r="L61" s="142"/>
      <c r="M61" s="142"/>
    </row>
    <row r="62" spans="2:13">
      <c r="B62" s="50"/>
      <c r="C62" s="50"/>
      <c r="D62" s="50"/>
      <c r="E62" s="50"/>
      <c r="F62" s="142"/>
      <c r="G62" s="142"/>
      <c r="H62" s="142"/>
      <c r="I62" s="142"/>
      <c r="J62" s="142"/>
      <c r="K62" s="142"/>
      <c r="L62" s="142"/>
      <c r="M62" s="142"/>
    </row>
    <row r="63" spans="2:13">
      <c r="B63" s="50"/>
      <c r="C63" s="50"/>
      <c r="D63" s="56" t="s">
        <v>311</v>
      </c>
      <c r="E63" s="50"/>
      <c r="F63" s="142"/>
      <c r="G63" s="142"/>
      <c r="H63" s="142"/>
      <c r="I63" s="142"/>
      <c r="J63" s="142"/>
      <c r="K63" s="142"/>
      <c r="L63" s="142"/>
      <c r="M63" s="142"/>
    </row>
    <row r="64" spans="2:13" ht="28.8">
      <c r="B64" s="50"/>
      <c r="C64" s="50"/>
      <c r="D64" s="57" t="s">
        <v>357</v>
      </c>
      <c r="E64" s="57" t="s">
        <v>356</v>
      </c>
      <c r="F64" s="142" t="s">
        <v>358</v>
      </c>
      <c r="G64" s="142"/>
      <c r="H64" s="142"/>
      <c r="I64" s="142"/>
      <c r="J64" s="142"/>
      <c r="K64" s="142"/>
      <c r="L64" s="142"/>
      <c r="M64" s="142"/>
    </row>
    <row r="65" spans="2:13">
      <c r="B65" s="50"/>
      <c r="C65" s="50"/>
      <c r="D65" s="57" t="s">
        <v>331</v>
      </c>
      <c r="E65" s="57" t="s">
        <v>210</v>
      </c>
      <c r="F65" s="142"/>
      <c r="G65" s="142"/>
      <c r="H65" s="142"/>
      <c r="I65" s="142"/>
      <c r="J65" s="142"/>
      <c r="K65" s="142"/>
      <c r="L65" s="142"/>
      <c r="M65" s="142"/>
    </row>
    <row r="66" spans="2:13" s="59" customFormat="1">
      <c r="B66" s="58"/>
      <c r="C66" s="58"/>
      <c r="D66" s="57" t="s">
        <v>332</v>
      </c>
      <c r="E66" s="57" t="s">
        <v>333</v>
      </c>
      <c r="F66" s="155"/>
      <c r="G66" s="155"/>
      <c r="H66" s="155"/>
      <c r="I66" s="155"/>
      <c r="J66" s="155"/>
      <c r="K66" s="155"/>
      <c r="L66" s="155"/>
      <c r="M66" s="155"/>
    </row>
    <row r="67" spans="2:13" ht="57.6">
      <c r="B67" s="50"/>
      <c r="C67" s="50"/>
      <c r="D67" s="57" t="s">
        <v>371</v>
      </c>
      <c r="E67" s="57" t="s">
        <v>96</v>
      </c>
      <c r="F67" s="142" t="s">
        <v>359</v>
      </c>
      <c r="G67" s="142"/>
      <c r="H67" s="142"/>
      <c r="I67" s="142"/>
      <c r="J67" s="142"/>
      <c r="K67" s="142"/>
      <c r="L67" s="142"/>
      <c r="M67" s="142"/>
    </row>
    <row r="68" spans="2:13" ht="28.8">
      <c r="B68" s="50"/>
      <c r="C68" s="50"/>
      <c r="D68" s="57" t="s">
        <v>95</v>
      </c>
      <c r="E68" s="57" t="s">
        <v>96</v>
      </c>
      <c r="F68" s="142"/>
      <c r="G68" s="142"/>
      <c r="H68" s="142"/>
      <c r="I68" s="142"/>
      <c r="J68" s="142"/>
      <c r="K68" s="142"/>
      <c r="L68" s="142"/>
      <c r="M68" s="142"/>
    </row>
    <row r="69" spans="2:13">
      <c r="B69" s="50"/>
      <c r="C69" s="50"/>
      <c r="D69" s="57" t="s">
        <v>209</v>
      </c>
      <c r="E69" s="57" t="s">
        <v>333</v>
      </c>
      <c r="F69" s="142"/>
      <c r="G69" s="142"/>
      <c r="H69" s="142"/>
      <c r="I69" s="142"/>
      <c r="J69" s="142"/>
      <c r="K69" s="142"/>
      <c r="L69" s="142"/>
      <c r="M69" s="142"/>
    </row>
    <row r="70" spans="2:13">
      <c r="B70" s="50"/>
      <c r="C70" s="50"/>
      <c r="D70" s="50" t="s">
        <v>369</v>
      </c>
      <c r="E70" s="50" t="s">
        <v>370</v>
      </c>
      <c r="F70" s="142"/>
      <c r="G70" s="142"/>
      <c r="H70" s="142"/>
      <c r="I70" s="142"/>
      <c r="J70" s="142"/>
      <c r="K70" s="142"/>
      <c r="L70" s="142"/>
      <c r="M70" s="142"/>
    </row>
    <row r="71" spans="2:13">
      <c r="B71" s="50"/>
      <c r="C71" s="50"/>
      <c r="D71" s="50"/>
      <c r="E71" s="50"/>
      <c r="F71" s="142"/>
      <c r="G71" s="142"/>
      <c r="H71" s="142"/>
      <c r="I71" s="142"/>
      <c r="J71" s="142"/>
      <c r="K71" s="142"/>
      <c r="L71" s="142"/>
      <c r="M71" s="142"/>
    </row>
    <row r="72" spans="2:13">
      <c r="B72" s="50"/>
      <c r="C72" s="50"/>
      <c r="D72" s="50" t="s">
        <v>94</v>
      </c>
      <c r="E72" s="50"/>
      <c r="F72" s="142"/>
      <c r="G72" s="142"/>
      <c r="H72" s="142"/>
      <c r="I72" s="142"/>
      <c r="J72" s="142"/>
      <c r="K72" s="142"/>
      <c r="L72" s="142"/>
      <c r="M72" s="142"/>
    </row>
    <row r="73" spans="2:13">
      <c r="B73" s="50"/>
      <c r="C73" s="50"/>
      <c r="D73" s="50" t="s">
        <v>108</v>
      </c>
      <c r="E73" s="50" t="s">
        <v>107</v>
      </c>
      <c r="F73" s="142"/>
      <c r="G73" s="142"/>
      <c r="H73" s="142"/>
      <c r="I73" s="142"/>
      <c r="J73" s="142"/>
      <c r="K73" s="142"/>
      <c r="L73" s="142"/>
      <c r="M73" s="142"/>
    </row>
    <row r="74" spans="2:13">
      <c r="B74" s="50"/>
      <c r="C74" s="50"/>
      <c r="D74" s="50" t="s">
        <v>109</v>
      </c>
      <c r="E74" s="50" t="s">
        <v>110</v>
      </c>
      <c r="F74" s="142"/>
      <c r="G74" s="142"/>
      <c r="H74" s="142"/>
      <c r="I74" s="142"/>
      <c r="J74" s="142"/>
      <c r="K74" s="142"/>
      <c r="L74" s="142"/>
      <c r="M74" s="142"/>
    </row>
    <row r="75" spans="2:13">
      <c r="B75" s="50"/>
      <c r="C75" s="50"/>
      <c r="D75" s="50" t="s">
        <v>97</v>
      </c>
      <c r="E75" s="50" t="s">
        <v>98</v>
      </c>
      <c r="F75" s="142"/>
      <c r="G75" s="142"/>
      <c r="H75" s="142"/>
      <c r="I75" s="142"/>
      <c r="J75" s="142"/>
      <c r="K75" s="142"/>
      <c r="L75" s="142"/>
      <c r="M75" s="142"/>
    </row>
    <row r="76" spans="2:13">
      <c r="B76" s="50"/>
      <c r="C76" s="50"/>
      <c r="D76" s="60"/>
      <c r="E76" s="50"/>
      <c r="F76" s="142"/>
      <c r="G76" s="142"/>
      <c r="H76" s="142"/>
      <c r="I76" s="142"/>
      <c r="J76" s="142"/>
      <c r="K76" s="142"/>
      <c r="L76" s="142"/>
      <c r="M76" s="142"/>
    </row>
    <row r="77" spans="2:13" s="59" customFormat="1">
      <c r="B77" s="58"/>
      <c r="C77" s="58"/>
      <c r="D77" s="58"/>
      <c r="E77" s="58"/>
      <c r="F77" s="142"/>
      <c r="G77" s="142"/>
      <c r="H77" s="142"/>
      <c r="I77" s="142"/>
      <c r="J77" s="142"/>
      <c r="K77" s="142"/>
      <c r="L77" s="142"/>
      <c r="M77" s="142"/>
    </row>
    <row r="78" spans="2:13">
      <c r="B78" s="50"/>
      <c r="C78" s="50"/>
      <c r="D78" s="50" t="s">
        <v>329</v>
      </c>
      <c r="E78" s="50"/>
      <c r="F78" s="142" t="s">
        <v>328</v>
      </c>
      <c r="G78" s="142"/>
      <c r="H78" s="142"/>
      <c r="I78" s="142"/>
      <c r="J78" s="142"/>
      <c r="K78" s="142"/>
      <c r="L78" s="142"/>
      <c r="M78" s="142"/>
    </row>
    <row r="79" spans="2:13">
      <c r="B79" s="50"/>
      <c r="C79" s="50"/>
      <c r="D79" s="50" t="s">
        <v>330</v>
      </c>
      <c r="E79" s="50"/>
      <c r="F79" s="142"/>
      <c r="G79" s="142"/>
      <c r="H79" s="142"/>
      <c r="I79" s="142"/>
      <c r="J79" s="142"/>
      <c r="K79" s="142"/>
      <c r="L79" s="142"/>
      <c r="M79" s="142"/>
    </row>
    <row r="80" spans="2:13">
      <c r="B80" s="50"/>
      <c r="C80" s="50"/>
      <c r="D80" s="50"/>
      <c r="E80" s="50"/>
      <c r="F80" s="142"/>
      <c r="G80" s="142"/>
      <c r="H80" s="142"/>
      <c r="I80" s="142"/>
      <c r="J80" s="142"/>
      <c r="K80" s="142"/>
      <c r="L80" s="142"/>
      <c r="M80" s="142"/>
    </row>
    <row r="81" spans="2:13">
      <c r="B81" s="50"/>
      <c r="C81" s="50"/>
      <c r="D81" s="57" t="s">
        <v>326</v>
      </c>
      <c r="E81" s="50"/>
      <c r="F81" s="142" t="s">
        <v>327</v>
      </c>
      <c r="G81" s="142"/>
      <c r="H81" s="142"/>
      <c r="I81" s="142"/>
      <c r="J81" s="142"/>
      <c r="K81" s="142"/>
      <c r="L81" s="142"/>
      <c r="M81" s="142"/>
    </row>
    <row r="82" spans="2:13">
      <c r="B82" s="50"/>
      <c r="C82" s="50"/>
      <c r="D82" s="50"/>
      <c r="E82" s="50"/>
      <c r="F82" s="142"/>
      <c r="G82" s="142"/>
      <c r="H82" s="142"/>
      <c r="I82" s="142"/>
      <c r="J82" s="142"/>
      <c r="K82" s="142"/>
      <c r="L82" s="142"/>
      <c r="M82" s="142"/>
    </row>
    <row r="83" spans="2:13">
      <c r="B83" s="50"/>
      <c r="C83" s="50"/>
      <c r="D83" s="50" t="s">
        <v>335</v>
      </c>
      <c r="E83" s="50"/>
      <c r="F83" s="142"/>
      <c r="G83" s="142"/>
      <c r="H83" s="142"/>
      <c r="I83" s="142"/>
      <c r="J83" s="142"/>
      <c r="K83" s="142"/>
      <c r="L83" s="142"/>
      <c r="M83" s="142"/>
    </row>
    <row r="84" spans="2:13">
      <c r="B84" s="50"/>
      <c r="C84" s="50"/>
      <c r="D84" s="50"/>
      <c r="E84" s="50"/>
      <c r="F84" s="142"/>
      <c r="G84" s="142"/>
      <c r="H84" s="142"/>
      <c r="I84" s="142"/>
      <c r="J84" s="142"/>
      <c r="K84" s="142"/>
      <c r="L84" s="142"/>
      <c r="M84" s="142"/>
    </row>
    <row r="85" spans="2:13">
      <c r="B85" s="50"/>
      <c r="C85" s="50"/>
      <c r="D85" s="50"/>
      <c r="E85" s="50"/>
      <c r="F85" s="142"/>
      <c r="G85" s="142"/>
      <c r="H85" s="142"/>
      <c r="I85" s="142"/>
      <c r="J85" s="142"/>
      <c r="K85" s="142"/>
      <c r="L85" s="142"/>
      <c r="M85" s="142"/>
    </row>
    <row r="86" spans="2:13">
      <c r="B86" s="50"/>
      <c r="C86" s="50"/>
      <c r="D86" s="50"/>
      <c r="E86" s="50"/>
      <c r="F86" s="142"/>
      <c r="G86" s="142"/>
      <c r="H86" s="142"/>
      <c r="I86" s="142"/>
      <c r="J86" s="142"/>
      <c r="K86" s="142"/>
      <c r="L86" s="142"/>
      <c r="M86" s="142"/>
    </row>
    <row r="87" spans="2:13">
      <c r="B87" s="50"/>
      <c r="C87" s="50"/>
      <c r="D87" s="50"/>
      <c r="E87" s="50"/>
      <c r="F87" s="142"/>
      <c r="G87" s="142"/>
      <c r="H87" s="142"/>
      <c r="I87" s="142"/>
      <c r="J87" s="142"/>
      <c r="K87" s="142"/>
      <c r="L87" s="142"/>
      <c r="M87" s="142"/>
    </row>
    <row r="88" spans="2:13" ht="43.2">
      <c r="B88" s="50"/>
      <c r="C88" s="50"/>
      <c r="D88" s="61" t="s">
        <v>366</v>
      </c>
      <c r="E88" s="50"/>
      <c r="F88" s="142"/>
      <c r="G88" s="142"/>
      <c r="H88" s="142"/>
      <c r="I88" s="142"/>
      <c r="J88" s="142"/>
      <c r="K88" s="142"/>
      <c r="L88" s="142"/>
      <c r="M88" s="142"/>
    </row>
    <row r="89" spans="2:13" ht="57.6">
      <c r="B89" s="50"/>
      <c r="C89" s="50"/>
      <c r="D89" s="61" t="s">
        <v>367</v>
      </c>
      <c r="E89" s="50"/>
      <c r="F89" s="142"/>
      <c r="G89" s="142"/>
      <c r="H89" s="142"/>
      <c r="I89" s="142"/>
      <c r="J89" s="142"/>
      <c r="K89" s="142"/>
      <c r="L89" s="142"/>
      <c r="M89" s="142"/>
    </row>
    <row r="90" spans="2:13">
      <c r="B90" s="50"/>
      <c r="C90" s="50"/>
      <c r="D90" s="50"/>
      <c r="E90" s="50"/>
      <c r="F90" s="142"/>
      <c r="G90" s="142"/>
      <c r="H90" s="142"/>
      <c r="I90" s="142"/>
      <c r="J90" s="142"/>
      <c r="K90" s="142"/>
      <c r="L90" s="142"/>
      <c r="M90" s="142"/>
    </row>
    <row r="91" spans="2:13">
      <c r="B91" s="50"/>
      <c r="C91" s="50"/>
      <c r="D91" s="50"/>
      <c r="E91" s="50"/>
      <c r="F91" s="142"/>
      <c r="G91" s="142"/>
      <c r="H91" s="142"/>
      <c r="I91" s="142"/>
      <c r="J91" s="142"/>
      <c r="K91" s="142"/>
      <c r="L91" s="142"/>
      <c r="M91" s="142"/>
    </row>
    <row r="92" spans="2:13" ht="32.25">
      <c r="B92" s="50"/>
      <c r="C92" s="50"/>
      <c r="D92" s="62" t="s">
        <v>373</v>
      </c>
      <c r="E92" s="50"/>
      <c r="F92" s="142"/>
      <c r="G92" s="142"/>
      <c r="H92" s="142"/>
      <c r="I92" s="142"/>
      <c r="J92" s="142"/>
      <c r="K92" s="142"/>
      <c r="L92" s="142"/>
      <c r="M92" s="142"/>
    </row>
    <row r="93" spans="2:13">
      <c r="B93" s="50"/>
      <c r="C93" s="50"/>
      <c r="D93" s="156" t="s">
        <v>372</v>
      </c>
      <c r="E93" s="63"/>
      <c r="F93" s="146" t="s">
        <v>376</v>
      </c>
      <c r="G93" s="146"/>
      <c r="H93" s="146"/>
      <c r="I93" s="146"/>
      <c r="J93" s="146"/>
      <c r="K93" s="146"/>
      <c r="L93" s="146"/>
      <c r="M93" s="146"/>
    </row>
    <row r="94" spans="2:13">
      <c r="B94" s="50"/>
      <c r="C94" s="50"/>
      <c r="D94" s="157"/>
      <c r="E94" s="63"/>
      <c r="F94" s="146" t="s">
        <v>374</v>
      </c>
      <c r="G94" s="146"/>
      <c r="H94" s="146"/>
      <c r="I94" s="146"/>
      <c r="J94" s="146"/>
      <c r="K94" s="146"/>
      <c r="L94" s="146"/>
      <c r="M94" s="146"/>
    </row>
    <row r="95" spans="2:13">
      <c r="B95" s="50"/>
      <c r="C95" s="50"/>
      <c r="D95" s="158"/>
      <c r="E95" s="63"/>
      <c r="F95" s="146" t="s">
        <v>375</v>
      </c>
      <c r="G95" s="146"/>
      <c r="H95" s="146"/>
      <c r="I95" s="146"/>
      <c r="J95" s="146"/>
      <c r="K95" s="146"/>
      <c r="L95" s="146"/>
      <c r="M95" s="146"/>
    </row>
    <row r="96" spans="2:13">
      <c r="B96" s="50"/>
      <c r="C96" s="50"/>
      <c r="D96" s="50"/>
      <c r="E96" s="50"/>
      <c r="F96" s="142"/>
      <c r="G96" s="142"/>
      <c r="H96" s="142"/>
      <c r="I96" s="142"/>
      <c r="J96" s="142"/>
      <c r="K96" s="142"/>
      <c r="L96" s="142"/>
      <c r="M96" s="142"/>
    </row>
    <row r="97" spans="2:13">
      <c r="B97" s="60"/>
      <c r="C97" s="60"/>
      <c r="D97" s="60"/>
      <c r="E97" s="60"/>
      <c r="F97" s="60"/>
      <c r="G97" s="60"/>
      <c r="H97" s="60"/>
      <c r="I97" s="60"/>
      <c r="J97" s="60"/>
      <c r="K97" s="64"/>
      <c r="L97" s="60"/>
      <c r="M97" s="60"/>
    </row>
    <row r="100" spans="2:13">
      <c r="D100" s="153" t="s">
        <v>320</v>
      </c>
      <c r="E100" s="153"/>
      <c r="F100" s="154"/>
      <c r="G100" s="66"/>
      <c r="H100" s="66"/>
      <c r="I100" s="66"/>
    </row>
    <row r="101" spans="2:13" ht="28.8">
      <c r="D101" s="68" t="s">
        <v>313</v>
      </c>
      <c r="E101" s="68" t="s">
        <v>93</v>
      </c>
      <c r="F101" s="68" t="s">
        <v>314</v>
      </c>
      <c r="G101" s="68" t="s">
        <v>315</v>
      </c>
      <c r="H101" s="66"/>
    </row>
    <row r="102" spans="2:13">
      <c r="D102" s="43" t="s">
        <v>316</v>
      </c>
      <c r="E102" s="43">
        <v>15000</v>
      </c>
      <c r="F102" s="43">
        <v>15</v>
      </c>
      <c r="G102" s="43">
        <v>5</v>
      </c>
      <c r="H102" s="66"/>
    </row>
    <row r="103" spans="2:13">
      <c r="D103" s="43" t="s">
        <v>317</v>
      </c>
      <c r="E103" s="43">
        <v>15000</v>
      </c>
      <c r="F103" s="43">
        <v>15</v>
      </c>
      <c r="G103" s="43">
        <v>5</v>
      </c>
      <c r="H103" s="66"/>
    </row>
    <row r="104" spans="2:13">
      <c r="D104" s="43" t="s">
        <v>318</v>
      </c>
      <c r="E104" s="43" t="s">
        <v>321</v>
      </c>
      <c r="F104" s="43">
        <v>15</v>
      </c>
      <c r="G104" s="43">
        <v>5</v>
      </c>
      <c r="H104" s="66"/>
    </row>
    <row r="105" spans="2:13">
      <c r="D105" s="43" t="s">
        <v>319</v>
      </c>
      <c r="E105" s="43" t="s">
        <v>322</v>
      </c>
      <c r="F105" s="43">
        <v>15</v>
      </c>
      <c r="G105" s="43">
        <v>5</v>
      </c>
      <c r="H105" s="66"/>
    </row>
    <row r="109" spans="2:13" ht="28.8" customHeight="1">
      <c r="B109" s="166" t="s">
        <v>539</v>
      </c>
      <c r="C109" s="167"/>
      <c r="D109" s="167"/>
      <c r="E109" s="167"/>
      <c r="F109" s="167"/>
      <c r="G109" s="167"/>
      <c r="H109" s="167"/>
      <c r="I109" s="167"/>
    </row>
    <row r="110" spans="2:13" ht="58.2" customHeight="1">
      <c r="B110" s="144" t="s">
        <v>549</v>
      </c>
      <c r="C110" s="145"/>
      <c r="D110" s="145"/>
      <c r="E110" s="145"/>
      <c r="F110" s="145"/>
      <c r="G110" s="145"/>
      <c r="H110" s="145"/>
      <c r="I110" s="145"/>
    </row>
    <row r="111" spans="2:13" ht="70.3" customHeight="1">
      <c r="B111" s="144" t="s">
        <v>541</v>
      </c>
      <c r="C111" s="145"/>
      <c r="D111" s="145"/>
      <c r="E111" s="145"/>
      <c r="F111" s="145"/>
      <c r="G111" s="145"/>
      <c r="H111" s="145"/>
      <c r="I111" s="145"/>
    </row>
    <row r="112" spans="2:13" ht="99.1" customHeight="1">
      <c r="B112" s="144" t="s">
        <v>542</v>
      </c>
      <c r="C112" s="145"/>
      <c r="D112" s="145"/>
      <c r="E112" s="145"/>
      <c r="F112" s="145"/>
      <c r="G112" s="145"/>
      <c r="H112" s="145"/>
      <c r="I112" s="145"/>
    </row>
    <row r="113" spans="2:23" ht="58.75" customHeight="1">
      <c r="B113" s="144" t="s">
        <v>543</v>
      </c>
      <c r="C113" s="145"/>
      <c r="D113" s="145"/>
      <c r="E113" s="145"/>
      <c r="F113" s="145"/>
      <c r="G113" s="145"/>
      <c r="H113" s="145"/>
      <c r="I113" s="145"/>
    </row>
    <row r="114" spans="2:23" ht="110.45" customHeight="1">
      <c r="B114" s="144" t="s">
        <v>544</v>
      </c>
      <c r="C114" s="145"/>
      <c r="D114" s="145"/>
      <c r="E114" s="145"/>
      <c r="F114" s="145"/>
      <c r="G114" s="145"/>
      <c r="H114" s="145"/>
      <c r="I114" s="145"/>
    </row>
    <row r="115" spans="2:23" ht="58.2" customHeight="1">
      <c r="B115" s="144" t="s">
        <v>545</v>
      </c>
      <c r="C115" s="145"/>
      <c r="D115" s="145"/>
      <c r="E115" s="145"/>
      <c r="F115" s="145"/>
      <c r="G115" s="145"/>
      <c r="H115" s="145"/>
      <c r="I115" s="145"/>
    </row>
    <row r="116" spans="2:23" ht="76.2" customHeight="1">
      <c r="B116" s="144" t="s">
        <v>546</v>
      </c>
      <c r="C116" s="145"/>
      <c r="D116" s="145"/>
      <c r="E116" s="145"/>
      <c r="F116" s="145"/>
      <c r="G116" s="145"/>
      <c r="H116" s="145"/>
      <c r="I116" s="145"/>
    </row>
    <row r="117" spans="2:23" ht="60.65" customHeight="1">
      <c r="B117" s="144" t="s">
        <v>547</v>
      </c>
      <c r="C117" s="145"/>
      <c r="D117" s="145"/>
      <c r="E117" s="145"/>
      <c r="F117" s="145"/>
      <c r="G117" s="145"/>
      <c r="H117" s="145"/>
      <c r="I117" s="145"/>
    </row>
    <row r="118" spans="2:23" ht="60.65" customHeight="1">
      <c r="B118" s="144" t="s">
        <v>548</v>
      </c>
      <c r="C118" s="145"/>
      <c r="D118" s="145"/>
      <c r="E118" s="145"/>
      <c r="F118" s="145"/>
      <c r="G118" s="145"/>
      <c r="H118" s="145"/>
      <c r="I118" s="145"/>
    </row>
    <row r="119" spans="2:23" ht="60.65" customHeight="1">
      <c r="C119" s="143"/>
      <c r="D119" s="143"/>
      <c r="E119" s="143"/>
      <c r="F119" s="143"/>
      <c r="G119" s="143"/>
      <c r="H119" s="143"/>
      <c r="I119" s="143"/>
    </row>
    <row r="120" spans="2:23" ht="10.95" customHeight="1">
      <c r="C120" s="143"/>
      <c r="D120" s="143"/>
      <c r="E120" s="143"/>
      <c r="F120" s="143"/>
      <c r="G120" s="143"/>
      <c r="H120" s="143"/>
      <c r="I120" s="143"/>
    </row>
    <row r="121" spans="2:23" ht="138.85" customHeight="1">
      <c r="B121" s="223" t="s">
        <v>557</v>
      </c>
      <c r="C121" s="224"/>
      <c r="D121" s="224"/>
      <c r="E121" s="224"/>
      <c r="F121" s="224"/>
      <c r="G121" s="224"/>
      <c r="H121" s="224"/>
      <c r="I121" s="225"/>
    </row>
    <row r="124" spans="2:23" ht="28.8">
      <c r="B124" s="152" t="s">
        <v>433</v>
      </c>
      <c r="C124" s="152"/>
      <c r="D124" s="43"/>
      <c r="G124" s="72" t="s">
        <v>368</v>
      </c>
      <c r="I124" s="73">
        <v>42330</v>
      </c>
    </row>
    <row r="125" spans="2:23" s="81" customFormat="1" ht="69.150000000000006">
      <c r="B125" s="74" t="s">
        <v>425</v>
      </c>
      <c r="C125" s="74" t="s">
        <v>438</v>
      </c>
      <c r="D125" s="75" t="s">
        <v>514</v>
      </c>
      <c r="E125" s="48" t="s">
        <v>337</v>
      </c>
      <c r="F125" s="76" t="s">
        <v>336</v>
      </c>
      <c r="G125" s="116" t="s">
        <v>555</v>
      </c>
      <c r="H125" s="102" t="s">
        <v>508</v>
      </c>
      <c r="I125" s="77" t="s">
        <v>509</v>
      </c>
      <c r="J125" s="78" t="s">
        <v>413</v>
      </c>
      <c r="K125" s="79" t="s">
        <v>416</v>
      </c>
      <c r="L125" s="80" t="s">
        <v>411</v>
      </c>
      <c r="M125" s="80"/>
      <c r="N125" s="80"/>
      <c r="O125" s="80"/>
      <c r="P125" s="80"/>
      <c r="Q125" s="80"/>
      <c r="R125" s="80"/>
      <c r="S125" s="80"/>
      <c r="T125" s="80"/>
      <c r="U125" s="80"/>
      <c r="V125" s="59"/>
      <c r="W125" s="59"/>
    </row>
    <row r="126" spans="2:23">
      <c r="B126" s="43" t="s">
        <v>426</v>
      </c>
      <c r="C126" s="43" t="s">
        <v>420</v>
      </c>
      <c r="D126" s="107" t="s">
        <v>384</v>
      </c>
      <c r="E126" s="43">
        <v>120</v>
      </c>
      <c r="F126" s="70">
        <v>150</v>
      </c>
      <c r="G126" s="43">
        <f>F126*1.03</f>
        <v>154.5</v>
      </c>
      <c r="H126" s="98"/>
      <c r="I126" s="86">
        <v>240</v>
      </c>
      <c r="J126" s="43"/>
      <c r="K126" s="83" t="s">
        <v>418</v>
      </c>
      <c r="L126" s="43">
        <v>1</v>
      </c>
      <c r="M126" s="43"/>
      <c r="N126" s="43"/>
      <c r="O126" s="43"/>
      <c r="P126" s="43"/>
      <c r="Q126" s="43"/>
      <c r="R126" s="43"/>
      <c r="S126" s="43"/>
      <c r="T126" s="43"/>
      <c r="U126" s="43"/>
    </row>
    <row r="127" spans="2:23">
      <c r="B127" s="43" t="s">
        <v>427</v>
      </c>
      <c r="C127" s="43" t="s">
        <v>421</v>
      </c>
      <c r="D127" s="108" t="s">
        <v>99</v>
      </c>
      <c r="E127" s="85">
        <v>400</v>
      </c>
      <c r="F127" s="70">
        <v>615</v>
      </c>
      <c r="G127" s="139">
        <f t="shared" ref="G127:G158" si="0">F127*1.03</f>
        <v>633.45000000000005</v>
      </c>
      <c r="H127" s="98"/>
      <c r="I127" s="86">
        <v>950</v>
      </c>
      <c r="J127" s="43" t="s">
        <v>419</v>
      </c>
      <c r="K127" s="83" t="s">
        <v>418</v>
      </c>
      <c r="L127" s="43"/>
      <c r="M127" s="43"/>
      <c r="N127" s="43"/>
      <c r="O127" s="43"/>
      <c r="P127" s="43"/>
      <c r="Q127" s="43"/>
      <c r="R127" s="43"/>
      <c r="S127" s="43"/>
      <c r="T127" s="43"/>
      <c r="U127" s="43"/>
    </row>
    <row r="128" spans="2:23">
      <c r="B128" s="43" t="s">
        <v>428</v>
      </c>
      <c r="C128" s="43" t="s">
        <v>422</v>
      </c>
      <c r="D128" s="107" t="s">
        <v>111</v>
      </c>
      <c r="E128" s="85">
        <v>275</v>
      </c>
      <c r="F128" s="70">
        <v>300</v>
      </c>
      <c r="G128" s="139">
        <f t="shared" si="0"/>
        <v>309</v>
      </c>
      <c r="H128" s="98">
        <v>414</v>
      </c>
      <c r="I128" s="86">
        <v>600</v>
      </c>
      <c r="J128" s="43" t="s">
        <v>419</v>
      </c>
      <c r="K128" s="83"/>
      <c r="L128" s="43">
        <v>4</v>
      </c>
      <c r="M128" s="43"/>
      <c r="N128" s="43"/>
      <c r="O128" s="43"/>
      <c r="P128" s="43"/>
      <c r="Q128" s="43"/>
      <c r="R128" s="43"/>
      <c r="S128" s="43"/>
      <c r="T128" s="43"/>
      <c r="U128" s="43"/>
    </row>
    <row r="129" spans="2:21">
      <c r="B129" s="43" t="s">
        <v>429</v>
      </c>
      <c r="C129" s="43" t="s">
        <v>423</v>
      </c>
      <c r="D129" s="107" t="s">
        <v>385</v>
      </c>
      <c r="E129" s="85">
        <v>200</v>
      </c>
      <c r="F129" s="70">
        <v>250</v>
      </c>
      <c r="G129" s="139">
        <f t="shared" si="0"/>
        <v>257.5</v>
      </c>
      <c r="H129" s="98"/>
      <c r="I129" s="86">
        <v>480</v>
      </c>
      <c r="J129" s="43"/>
      <c r="K129" s="83" t="s">
        <v>451</v>
      </c>
      <c r="L129" s="43">
        <v>1</v>
      </c>
      <c r="M129" s="43"/>
      <c r="N129" s="43"/>
      <c r="O129" s="43"/>
      <c r="P129" s="43"/>
      <c r="Q129" s="43"/>
      <c r="R129" s="43"/>
      <c r="S129" s="43"/>
      <c r="T129" s="43"/>
      <c r="U129" s="43"/>
    </row>
    <row r="130" spans="2:21" ht="28.8">
      <c r="B130" s="43" t="s">
        <v>430</v>
      </c>
      <c r="C130" s="43" t="s">
        <v>424</v>
      </c>
      <c r="D130" s="107" t="s">
        <v>191</v>
      </c>
      <c r="E130" s="85"/>
      <c r="F130" s="70">
        <v>575</v>
      </c>
      <c r="G130" s="139">
        <f t="shared" si="0"/>
        <v>592.25</v>
      </c>
      <c r="H130" s="98"/>
      <c r="I130" s="82"/>
      <c r="J130" s="43"/>
      <c r="K130" s="83"/>
      <c r="L130" s="43">
        <v>1</v>
      </c>
      <c r="M130" s="43"/>
      <c r="N130" s="43"/>
      <c r="O130" s="43"/>
      <c r="P130" s="43"/>
      <c r="Q130" s="43"/>
      <c r="R130" s="43"/>
      <c r="S130" s="43"/>
      <c r="T130" s="43"/>
      <c r="U130" s="43"/>
    </row>
    <row r="131" spans="2:21" ht="28.8">
      <c r="B131" s="43" t="s">
        <v>432</v>
      </c>
      <c r="C131" s="43" t="s">
        <v>431</v>
      </c>
      <c r="D131" s="107" t="s">
        <v>181</v>
      </c>
      <c r="E131" s="85">
        <v>425</v>
      </c>
      <c r="F131" s="70">
        <v>450</v>
      </c>
      <c r="G131" s="139">
        <f t="shared" si="0"/>
        <v>463.5</v>
      </c>
      <c r="H131" s="98"/>
      <c r="I131" s="86">
        <v>750</v>
      </c>
      <c r="J131" s="43"/>
      <c r="K131" s="83" t="s">
        <v>434</v>
      </c>
      <c r="L131" s="43"/>
      <c r="M131" s="43"/>
      <c r="N131" s="43"/>
      <c r="O131" s="43"/>
      <c r="P131" s="43"/>
      <c r="Q131" s="43"/>
      <c r="R131" s="43"/>
      <c r="S131" s="43"/>
      <c r="T131" s="43"/>
      <c r="U131" s="43"/>
    </row>
    <row r="132" spans="2:21">
      <c r="B132" s="43" t="s">
        <v>430</v>
      </c>
      <c r="C132" s="43" t="s">
        <v>437</v>
      </c>
      <c r="D132" s="108" t="s">
        <v>71</v>
      </c>
      <c r="E132" s="85">
        <v>225</v>
      </c>
      <c r="F132" s="70">
        <v>250</v>
      </c>
      <c r="G132" s="139">
        <f t="shared" si="0"/>
        <v>257.5</v>
      </c>
      <c r="H132" s="98">
        <v>336</v>
      </c>
      <c r="I132" s="86">
        <v>400</v>
      </c>
      <c r="J132" s="43" t="s">
        <v>436</v>
      </c>
      <c r="K132" s="83" t="s">
        <v>435</v>
      </c>
      <c r="L132" s="43">
        <v>2</v>
      </c>
      <c r="M132" s="43"/>
      <c r="N132" s="43"/>
      <c r="O132" s="43"/>
      <c r="P132" s="43"/>
      <c r="Q132" s="43"/>
      <c r="R132" s="43"/>
      <c r="S132" s="43"/>
      <c r="T132" s="43"/>
      <c r="U132" s="43"/>
    </row>
    <row r="133" spans="2:21" ht="28.8">
      <c r="B133" s="43" t="s">
        <v>430</v>
      </c>
      <c r="C133" s="43" t="s">
        <v>424</v>
      </c>
      <c r="D133" s="108" t="s">
        <v>176</v>
      </c>
      <c r="E133" s="85">
        <v>225</v>
      </c>
      <c r="F133" s="70">
        <v>255</v>
      </c>
      <c r="G133" s="139">
        <f t="shared" si="0"/>
        <v>262.65000000000003</v>
      </c>
      <c r="H133" s="98">
        <v>294</v>
      </c>
      <c r="I133" s="86">
        <v>355</v>
      </c>
      <c r="J133" s="43"/>
      <c r="K133" s="83" t="s">
        <v>440</v>
      </c>
      <c r="L133" s="43"/>
      <c r="M133" s="43"/>
      <c r="N133" s="43"/>
      <c r="O133" s="43"/>
      <c r="P133" s="43"/>
      <c r="Q133" s="43"/>
      <c r="R133" s="43"/>
      <c r="S133" s="43"/>
      <c r="T133" s="43"/>
      <c r="U133" s="43"/>
    </row>
    <row r="134" spans="2:21">
      <c r="B134" s="43" t="s">
        <v>442</v>
      </c>
      <c r="C134" s="43" t="s">
        <v>441</v>
      </c>
      <c r="D134" s="107" t="s">
        <v>386</v>
      </c>
      <c r="E134" s="85">
        <v>550</v>
      </c>
      <c r="F134" s="70">
        <v>650</v>
      </c>
      <c r="G134" s="139">
        <f t="shared" si="0"/>
        <v>669.5</v>
      </c>
      <c r="H134" s="98"/>
      <c r="I134" s="86">
        <v>1050</v>
      </c>
      <c r="J134" s="43" t="s">
        <v>419</v>
      </c>
      <c r="K134" s="83"/>
      <c r="L134" s="43"/>
      <c r="M134" s="43"/>
      <c r="N134" s="43"/>
      <c r="O134" s="43"/>
      <c r="P134" s="43"/>
      <c r="Q134" s="43"/>
      <c r="R134" s="43"/>
      <c r="S134" s="43"/>
      <c r="T134" s="43"/>
      <c r="U134" s="43"/>
    </row>
    <row r="135" spans="2:21">
      <c r="B135" s="43" t="s">
        <v>445</v>
      </c>
      <c r="C135" s="43" t="s">
        <v>444</v>
      </c>
      <c r="D135" s="107" t="s">
        <v>205</v>
      </c>
      <c r="E135" s="85">
        <v>500</v>
      </c>
      <c r="F135" s="70">
        <v>600</v>
      </c>
      <c r="G135" s="139">
        <f t="shared" si="0"/>
        <v>618</v>
      </c>
      <c r="H135" s="98"/>
      <c r="I135" s="86">
        <v>1017</v>
      </c>
      <c r="J135" s="43"/>
      <c r="K135" s="83"/>
      <c r="L135" s="43"/>
      <c r="M135" s="43"/>
      <c r="N135" s="43"/>
      <c r="O135" s="43"/>
      <c r="P135" s="43"/>
      <c r="Q135" s="43"/>
      <c r="R135" s="43"/>
      <c r="S135" s="43"/>
      <c r="T135" s="43"/>
      <c r="U135" s="43"/>
    </row>
    <row r="136" spans="2:21">
      <c r="B136" s="43" t="s">
        <v>428</v>
      </c>
      <c r="C136" s="43" t="s">
        <v>422</v>
      </c>
      <c r="D136" s="108" t="s">
        <v>61</v>
      </c>
      <c r="E136" s="85">
        <v>165</v>
      </c>
      <c r="F136" s="70">
        <v>170</v>
      </c>
      <c r="G136" s="139">
        <f t="shared" si="0"/>
        <v>175.1</v>
      </c>
      <c r="H136" s="98">
        <v>233</v>
      </c>
      <c r="I136" s="82"/>
      <c r="J136" s="43" t="s">
        <v>419</v>
      </c>
      <c r="K136" s="87"/>
      <c r="L136" s="42">
        <v>5</v>
      </c>
      <c r="M136" s="43"/>
      <c r="N136" s="43"/>
      <c r="O136" s="43"/>
      <c r="P136" s="43"/>
      <c r="Q136" s="43"/>
      <c r="R136" s="43"/>
      <c r="S136" s="43"/>
      <c r="T136" s="43"/>
      <c r="U136" s="43"/>
    </row>
    <row r="137" spans="2:21" ht="57.6">
      <c r="B137" s="43" t="s">
        <v>445</v>
      </c>
      <c r="C137" s="43" t="s">
        <v>448</v>
      </c>
      <c r="D137" s="109" t="s">
        <v>79</v>
      </c>
      <c r="E137" s="85">
        <v>225</v>
      </c>
      <c r="F137" s="70">
        <v>250</v>
      </c>
      <c r="G137" s="139">
        <f t="shared" si="0"/>
        <v>257.5</v>
      </c>
      <c r="H137" s="98"/>
      <c r="I137" s="86">
        <v>387</v>
      </c>
      <c r="J137" s="43"/>
      <c r="K137" s="83" t="s">
        <v>449</v>
      </c>
      <c r="L137" s="43"/>
      <c r="M137" s="43"/>
      <c r="N137" s="43"/>
      <c r="O137" s="43"/>
      <c r="P137" s="43"/>
      <c r="Q137" s="43"/>
      <c r="R137" s="43"/>
      <c r="S137" s="43"/>
      <c r="T137" s="43"/>
      <c r="U137" s="43"/>
    </row>
    <row r="138" spans="2:21" ht="28.8">
      <c r="B138" s="43" t="s">
        <v>450</v>
      </c>
      <c r="C138" s="43" t="s">
        <v>450</v>
      </c>
      <c r="D138" s="109" t="s">
        <v>149</v>
      </c>
      <c r="E138" s="85">
        <v>700</v>
      </c>
      <c r="F138" s="70">
        <v>820</v>
      </c>
      <c r="G138" s="139">
        <f t="shared" si="0"/>
        <v>844.6</v>
      </c>
      <c r="H138" s="98"/>
      <c r="I138" s="86">
        <v>1680</v>
      </c>
      <c r="J138" s="43"/>
      <c r="K138" s="83" t="s">
        <v>417</v>
      </c>
      <c r="L138" s="43">
        <v>3</v>
      </c>
      <c r="M138" s="43"/>
      <c r="N138" s="43"/>
      <c r="O138" s="43"/>
      <c r="P138" s="43"/>
      <c r="Q138" s="43"/>
      <c r="R138" s="43"/>
      <c r="S138" s="43"/>
      <c r="T138" s="43"/>
      <c r="U138" s="43"/>
    </row>
    <row r="139" spans="2:21">
      <c r="B139" s="43" t="s">
        <v>432</v>
      </c>
      <c r="C139" s="43" t="s">
        <v>431</v>
      </c>
      <c r="D139" s="108" t="s">
        <v>29</v>
      </c>
      <c r="E139" s="85"/>
      <c r="F139" s="70">
        <v>1200</v>
      </c>
      <c r="G139" s="139">
        <f t="shared" si="0"/>
        <v>1236</v>
      </c>
      <c r="H139" s="98"/>
      <c r="I139" s="86">
        <v>2200</v>
      </c>
      <c r="J139" s="43"/>
      <c r="K139" s="83"/>
      <c r="L139" s="43"/>
      <c r="M139" s="43"/>
      <c r="N139" s="43"/>
      <c r="O139" s="43"/>
      <c r="P139" s="43"/>
      <c r="Q139" s="43"/>
      <c r="R139" s="43"/>
      <c r="S139" s="43"/>
      <c r="T139" s="43"/>
      <c r="U139" s="43"/>
    </row>
    <row r="140" spans="2:21">
      <c r="B140" s="65" t="s">
        <v>470</v>
      </c>
      <c r="C140" s="65" t="s">
        <v>494</v>
      </c>
      <c r="D140" s="108" t="s">
        <v>189</v>
      </c>
      <c r="E140" s="85"/>
      <c r="F140" s="70">
        <v>800</v>
      </c>
      <c r="G140" s="139">
        <f t="shared" si="0"/>
        <v>824</v>
      </c>
      <c r="H140" s="98"/>
      <c r="I140" s="86">
        <v>1470</v>
      </c>
      <c r="J140" s="43"/>
      <c r="K140" s="83" t="s">
        <v>493</v>
      </c>
      <c r="L140" s="43">
        <v>2</v>
      </c>
      <c r="M140" s="43"/>
      <c r="N140" s="43"/>
      <c r="O140" s="43"/>
      <c r="P140" s="43"/>
      <c r="Q140" s="43"/>
      <c r="R140" s="43"/>
      <c r="S140" s="43"/>
      <c r="T140" s="43"/>
      <c r="U140" s="43"/>
    </row>
    <row r="141" spans="2:21">
      <c r="B141" s="43"/>
      <c r="C141" s="43"/>
      <c r="D141" s="108" t="s">
        <v>59</v>
      </c>
      <c r="E141" s="85"/>
      <c r="F141" s="70">
        <v>3350</v>
      </c>
      <c r="G141" s="139">
        <f>F141*1.03</f>
        <v>3450.5</v>
      </c>
      <c r="H141" s="98"/>
      <c r="I141" s="86">
        <v>5090</v>
      </c>
      <c r="J141" s="43"/>
      <c r="K141" s="83" t="s">
        <v>496</v>
      </c>
      <c r="L141" s="43"/>
      <c r="M141" s="43"/>
      <c r="N141" s="43"/>
      <c r="O141" s="43"/>
      <c r="P141" s="43"/>
      <c r="Q141" s="43"/>
      <c r="R141" s="43"/>
      <c r="S141" s="43"/>
      <c r="T141" s="43"/>
      <c r="U141" s="43"/>
    </row>
    <row r="142" spans="2:21" ht="28.8">
      <c r="B142" s="43" t="s">
        <v>430</v>
      </c>
      <c r="C142" s="43" t="s">
        <v>424</v>
      </c>
      <c r="D142" s="108" t="s">
        <v>113</v>
      </c>
      <c r="E142" s="85">
        <v>140</v>
      </c>
      <c r="F142" s="70">
        <v>150</v>
      </c>
      <c r="G142" s="139">
        <f t="shared" si="0"/>
        <v>154.5</v>
      </c>
      <c r="H142" s="98"/>
      <c r="I142" s="82"/>
      <c r="J142" s="43"/>
      <c r="K142" s="83" t="s">
        <v>453</v>
      </c>
      <c r="L142" s="43"/>
      <c r="M142" s="43"/>
      <c r="N142" s="43"/>
      <c r="O142" s="43"/>
      <c r="P142" s="43"/>
      <c r="Q142" s="43"/>
      <c r="R142" s="43"/>
      <c r="S142" s="43"/>
      <c r="T142" s="43"/>
      <c r="U142" s="43"/>
    </row>
    <row r="143" spans="2:21">
      <c r="B143" s="43" t="s">
        <v>430</v>
      </c>
      <c r="C143" s="43" t="s">
        <v>456</v>
      </c>
      <c r="D143" s="108" t="s">
        <v>74</v>
      </c>
      <c r="E143" s="85">
        <v>85</v>
      </c>
      <c r="F143" s="70">
        <v>100</v>
      </c>
      <c r="G143" s="139">
        <f t="shared" si="0"/>
        <v>103</v>
      </c>
      <c r="H143" s="98">
        <v>131</v>
      </c>
      <c r="I143" s="86">
        <v>173</v>
      </c>
      <c r="J143" s="43" t="s">
        <v>419</v>
      </c>
      <c r="K143" s="83" t="s">
        <v>455</v>
      </c>
      <c r="L143" s="43"/>
      <c r="M143" s="43"/>
      <c r="N143" s="43"/>
      <c r="O143" s="43"/>
      <c r="P143" s="43"/>
      <c r="Q143" s="43"/>
      <c r="R143" s="43"/>
      <c r="S143" s="43"/>
      <c r="T143" s="43"/>
      <c r="U143" s="43"/>
    </row>
    <row r="144" spans="2:21" ht="28.8">
      <c r="B144" s="43" t="s">
        <v>428</v>
      </c>
      <c r="C144" s="43" t="s">
        <v>422</v>
      </c>
      <c r="D144" s="107" t="s">
        <v>387</v>
      </c>
      <c r="E144" s="85">
        <v>150</v>
      </c>
      <c r="F144" s="70">
        <v>145</v>
      </c>
      <c r="G144" s="139">
        <f t="shared" si="0"/>
        <v>149.35</v>
      </c>
      <c r="H144" s="98"/>
      <c r="I144" s="86">
        <v>300</v>
      </c>
      <c r="J144" s="43"/>
      <c r="K144" s="83" t="s">
        <v>454</v>
      </c>
      <c r="L144" s="43">
        <v>7</v>
      </c>
      <c r="M144" s="43"/>
      <c r="N144" s="43"/>
      <c r="O144" s="43"/>
      <c r="P144" s="43"/>
      <c r="Q144" s="43"/>
      <c r="R144" s="43"/>
      <c r="S144" s="43"/>
      <c r="T144" s="43"/>
      <c r="U144" s="43"/>
    </row>
    <row r="145" spans="2:21">
      <c r="B145" s="43" t="s">
        <v>432</v>
      </c>
      <c r="C145" s="43" t="s">
        <v>431</v>
      </c>
      <c r="D145" s="108" t="s">
        <v>63</v>
      </c>
      <c r="E145" s="85">
        <v>550</v>
      </c>
      <c r="F145" s="70">
        <v>600</v>
      </c>
      <c r="G145" s="139">
        <f t="shared" si="0"/>
        <v>618</v>
      </c>
      <c r="H145" s="98"/>
      <c r="I145" s="82"/>
      <c r="J145" s="43"/>
      <c r="K145" s="83" t="s">
        <v>530</v>
      </c>
      <c r="L145" s="43">
        <v>2</v>
      </c>
      <c r="M145" s="43"/>
      <c r="N145" s="43"/>
      <c r="O145" s="43"/>
      <c r="P145" s="43"/>
      <c r="Q145" s="43"/>
      <c r="R145" s="43"/>
      <c r="S145" s="43"/>
      <c r="T145" s="43"/>
      <c r="U145" s="43"/>
    </row>
    <row r="146" spans="2:21">
      <c r="B146" s="117" t="s">
        <v>442</v>
      </c>
      <c r="C146" s="117" t="s">
        <v>441</v>
      </c>
      <c r="D146" s="107" t="s">
        <v>535</v>
      </c>
      <c r="E146" s="85"/>
      <c r="F146" s="70">
        <v>1875</v>
      </c>
      <c r="G146" s="139">
        <f t="shared" si="0"/>
        <v>1931.25</v>
      </c>
      <c r="H146" s="117"/>
      <c r="I146" s="82"/>
      <c r="J146" s="117"/>
      <c r="K146" s="83"/>
      <c r="L146" s="117"/>
      <c r="M146" s="117"/>
      <c r="N146" s="117"/>
      <c r="O146" s="117"/>
      <c r="P146" s="117"/>
      <c r="Q146" s="117"/>
      <c r="R146" s="117"/>
      <c r="S146" s="117"/>
      <c r="T146" s="117"/>
      <c r="U146" s="117"/>
    </row>
    <row r="147" spans="2:21">
      <c r="B147" s="43" t="s">
        <v>458</v>
      </c>
      <c r="C147" s="43" t="s">
        <v>457</v>
      </c>
      <c r="D147" s="107" t="s">
        <v>150</v>
      </c>
      <c r="E147" s="85">
        <v>175</v>
      </c>
      <c r="F147" s="70">
        <v>185</v>
      </c>
      <c r="G147" s="139">
        <f t="shared" si="0"/>
        <v>190.55</v>
      </c>
      <c r="H147" s="98"/>
      <c r="I147" s="86">
        <v>320</v>
      </c>
      <c r="J147" s="43"/>
      <c r="K147" s="83"/>
      <c r="L147" s="43">
        <v>2</v>
      </c>
      <c r="M147" s="43"/>
      <c r="N147" s="43"/>
      <c r="O147" s="43"/>
      <c r="P147" s="43"/>
      <c r="Q147" s="43"/>
      <c r="R147" s="43"/>
      <c r="S147" s="43"/>
      <c r="T147" s="43"/>
      <c r="U147" s="43"/>
    </row>
    <row r="148" spans="2:21" ht="28.8">
      <c r="B148" s="43" t="s">
        <v>461</v>
      </c>
      <c r="C148" s="43" t="s">
        <v>460</v>
      </c>
      <c r="D148" s="108" t="s">
        <v>168</v>
      </c>
      <c r="E148" s="85">
        <v>170</v>
      </c>
      <c r="F148" s="70">
        <v>175</v>
      </c>
      <c r="G148" s="139">
        <f t="shared" si="0"/>
        <v>180.25</v>
      </c>
      <c r="H148" s="98">
        <v>219</v>
      </c>
      <c r="I148" s="82"/>
      <c r="J148" s="43"/>
      <c r="K148" s="83" t="s">
        <v>459</v>
      </c>
      <c r="L148" s="43"/>
      <c r="M148" s="43"/>
      <c r="N148" s="43"/>
      <c r="O148" s="43"/>
      <c r="P148" s="43"/>
      <c r="Q148" s="43"/>
      <c r="R148" s="43"/>
      <c r="S148" s="43"/>
      <c r="T148" s="43"/>
      <c r="U148" s="43"/>
    </row>
    <row r="149" spans="2:21" ht="28.8">
      <c r="B149" s="101" t="s">
        <v>442</v>
      </c>
      <c r="C149" s="101" t="s">
        <v>441</v>
      </c>
      <c r="D149" s="108" t="s">
        <v>443</v>
      </c>
      <c r="E149" s="43"/>
      <c r="F149" s="70">
        <v>400</v>
      </c>
      <c r="G149" s="139">
        <f t="shared" si="0"/>
        <v>412</v>
      </c>
      <c r="H149" s="98"/>
      <c r="I149" s="82"/>
      <c r="J149" s="101" t="s">
        <v>511</v>
      </c>
      <c r="K149" s="83"/>
      <c r="L149" s="43"/>
      <c r="M149" s="43"/>
      <c r="N149" s="43"/>
      <c r="O149" s="43"/>
      <c r="P149" s="43"/>
      <c r="Q149" s="43"/>
      <c r="R149" s="43"/>
      <c r="S149" s="43"/>
      <c r="T149" s="43"/>
      <c r="U149" s="43"/>
    </row>
    <row r="150" spans="2:21">
      <c r="B150" s="114" t="s">
        <v>426</v>
      </c>
      <c r="C150" s="114" t="s">
        <v>420</v>
      </c>
      <c r="D150" s="107" t="s">
        <v>533</v>
      </c>
      <c r="E150" s="85"/>
      <c r="F150" s="70">
        <v>2000</v>
      </c>
      <c r="G150" s="139">
        <f t="shared" si="0"/>
        <v>2060</v>
      </c>
      <c r="H150" s="114"/>
      <c r="I150" s="82"/>
      <c r="J150" s="114"/>
      <c r="K150" s="83"/>
      <c r="L150" s="114"/>
      <c r="M150" s="114"/>
      <c r="N150" s="114"/>
      <c r="O150" s="114"/>
      <c r="P150" s="114"/>
      <c r="Q150" s="114"/>
      <c r="R150" s="114"/>
      <c r="S150" s="114"/>
      <c r="T150" s="114"/>
      <c r="U150" s="114"/>
    </row>
    <row r="151" spans="2:21">
      <c r="B151" s="43" t="s">
        <v>442</v>
      </c>
      <c r="C151" s="43" t="s">
        <v>441</v>
      </c>
      <c r="D151" s="107" t="s">
        <v>204</v>
      </c>
      <c r="E151" s="85">
        <v>325</v>
      </c>
      <c r="F151" s="70">
        <v>415</v>
      </c>
      <c r="G151" s="139">
        <f t="shared" si="0"/>
        <v>427.45</v>
      </c>
      <c r="H151" s="98"/>
      <c r="I151" s="86">
        <v>680</v>
      </c>
      <c r="J151" s="43"/>
      <c r="K151" s="83"/>
      <c r="L151" s="43">
        <v>2</v>
      </c>
      <c r="M151" s="43"/>
      <c r="N151" s="43"/>
      <c r="O151" s="43"/>
      <c r="P151" s="43"/>
      <c r="Q151" s="43"/>
      <c r="R151" s="43"/>
      <c r="S151" s="43"/>
      <c r="T151" s="43"/>
      <c r="U151" s="43"/>
    </row>
    <row r="152" spans="2:21">
      <c r="B152" s="65" t="s">
        <v>463</v>
      </c>
      <c r="C152" s="65" t="s">
        <v>507</v>
      </c>
      <c r="D152" s="107" t="s">
        <v>202</v>
      </c>
      <c r="E152" s="85"/>
      <c r="F152" s="70">
        <v>275</v>
      </c>
      <c r="G152" s="139">
        <f t="shared" si="0"/>
        <v>283.25</v>
      </c>
      <c r="H152" s="98"/>
      <c r="I152" s="82"/>
      <c r="J152" s="43"/>
      <c r="K152" s="83"/>
      <c r="L152" s="43"/>
      <c r="M152" s="43"/>
      <c r="N152" s="43"/>
      <c r="O152" s="43"/>
      <c r="P152" s="43"/>
      <c r="Q152" s="43"/>
      <c r="R152" s="43"/>
      <c r="S152" s="43"/>
      <c r="T152" s="43"/>
      <c r="U152" s="43"/>
    </row>
    <row r="153" spans="2:21">
      <c r="B153" s="43"/>
      <c r="C153" s="43"/>
      <c r="D153" s="88"/>
      <c r="E153" s="85"/>
      <c r="F153" s="43"/>
      <c r="G153" s="139">
        <f t="shared" si="0"/>
        <v>0</v>
      </c>
      <c r="H153" s="98"/>
      <c r="I153" s="82"/>
      <c r="J153" s="43"/>
      <c r="K153" s="83"/>
      <c r="L153" s="43"/>
      <c r="M153" s="43"/>
      <c r="N153" s="43"/>
      <c r="O153" s="43"/>
      <c r="P153" s="43"/>
      <c r="Q153" s="43"/>
      <c r="R153" s="43"/>
      <c r="S153" s="43"/>
      <c r="T153" s="43"/>
      <c r="U153" s="43"/>
    </row>
    <row r="154" spans="2:21">
      <c r="B154" s="106"/>
      <c r="C154" s="106"/>
      <c r="D154" s="88"/>
      <c r="E154" s="85"/>
      <c r="F154" s="106"/>
      <c r="G154" s="139">
        <f t="shared" si="0"/>
        <v>0</v>
      </c>
      <c r="H154" s="106"/>
      <c r="I154" s="82"/>
      <c r="J154" s="106"/>
      <c r="K154" s="83"/>
      <c r="L154" s="106"/>
      <c r="M154" s="106"/>
      <c r="N154" s="106"/>
      <c r="O154" s="106"/>
      <c r="P154" s="106"/>
      <c r="Q154" s="106"/>
      <c r="R154" s="106"/>
      <c r="S154" s="106"/>
      <c r="T154" s="106"/>
      <c r="U154" s="106"/>
    </row>
    <row r="155" spans="2:21">
      <c r="B155" s="98"/>
      <c r="C155" s="98"/>
      <c r="D155" s="88"/>
      <c r="E155" s="85"/>
      <c r="F155" s="98"/>
      <c r="G155" s="139">
        <f t="shared" si="0"/>
        <v>0</v>
      </c>
      <c r="H155" s="98"/>
      <c r="I155" s="82"/>
      <c r="J155" s="98"/>
      <c r="K155" s="83"/>
      <c r="L155" s="98"/>
      <c r="M155" s="98"/>
      <c r="N155" s="98"/>
      <c r="O155" s="98"/>
      <c r="P155" s="98"/>
      <c r="Q155" s="98"/>
      <c r="R155" s="98"/>
      <c r="S155" s="98"/>
      <c r="T155" s="98"/>
      <c r="U155" s="98"/>
    </row>
    <row r="156" spans="2:21">
      <c r="B156" s="43"/>
      <c r="C156" s="43"/>
      <c r="D156" s="82"/>
      <c r="E156" s="85"/>
      <c r="F156" s="43"/>
      <c r="G156" s="139">
        <f t="shared" si="0"/>
        <v>0</v>
      </c>
      <c r="H156" s="98"/>
      <c r="I156" s="82"/>
      <c r="J156" s="43"/>
      <c r="K156" s="83"/>
      <c r="L156" s="43"/>
      <c r="M156" s="43"/>
      <c r="N156" s="43"/>
      <c r="O156" s="43"/>
      <c r="P156" s="43"/>
      <c r="Q156" s="43"/>
      <c r="R156" s="43"/>
      <c r="S156" s="43"/>
      <c r="T156" s="43"/>
      <c r="U156" s="43"/>
    </row>
    <row r="157" spans="2:21">
      <c r="B157" s="99" t="s">
        <v>481</v>
      </c>
      <c r="C157" s="99" t="s">
        <v>481</v>
      </c>
      <c r="D157" s="99" t="s">
        <v>481</v>
      </c>
      <c r="E157" s="99" t="s">
        <v>481</v>
      </c>
      <c r="F157" s="99" t="s">
        <v>481</v>
      </c>
      <c r="G157" s="99" t="s">
        <v>481</v>
      </c>
      <c r="H157" s="99"/>
      <c r="I157" s="99" t="s">
        <v>481</v>
      </c>
      <c r="J157" s="99" t="s">
        <v>481</v>
      </c>
      <c r="K157" s="99" t="s">
        <v>481</v>
      </c>
    </row>
    <row r="158" spans="2:21">
      <c r="B158" s="43"/>
      <c r="C158" s="43"/>
      <c r="D158" s="82"/>
      <c r="E158" s="85"/>
      <c r="F158" s="82"/>
      <c r="G158" s="139">
        <f t="shared" si="0"/>
        <v>0</v>
      </c>
      <c r="H158" s="98"/>
      <c r="I158" s="82"/>
      <c r="J158" s="43"/>
      <c r="K158" s="83"/>
      <c r="L158" s="43"/>
      <c r="M158" s="43"/>
      <c r="N158" s="43"/>
      <c r="O158" s="43"/>
      <c r="P158" s="43"/>
      <c r="Q158" s="43"/>
      <c r="R158" s="43"/>
      <c r="S158" s="43"/>
      <c r="T158" s="43"/>
      <c r="U158" s="43"/>
    </row>
    <row r="159" spans="2:21">
      <c r="B159" s="98"/>
      <c r="C159" s="98"/>
      <c r="D159" s="82"/>
      <c r="E159" s="85"/>
      <c r="F159" s="82"/>
      <c r="G159" s="98"/>
      <c r="H159" s="98"/>
      <c r="I159" s="82"/>
      <c r="J159" s="98"/>
      <c r="K159" s="83"/>
      <c r="L159" s="98"/>
      <c r="M159" s="98"/>
      <c r="N159" s="98"/>
      <c r="O159" s="98"/>
      <c r="P159" s="98"/>
      <c r="Q159" s="98"/>
      <c r="R159" s="98"/>
      <c r="S159" s="98"/>
      <c r="T159" s="98"/>
      <c r="U159" s="98"/>
    </row>
    <row r="160" spans="2:21">
      <c r="B160" s="98"/>
      <c r="C160" s="98"/>
      <c r="D160" s="82"/>
      <c r="E160" s="85"/>
      <c r="F160" s="82"/>
      <c r="G160" s="98"/>
      <c r="H160" s="98"/>
      <c r="I160" s="82"/>
      <c r="J160" s="98"/>
      <c r="K160" s="83"/>
      <c r="L160" s="98"/>
      <c r="M160" s="98"/>
      <c r="N160" s="98"/>
      <c r="O160" s="98"/>
      <c r="P160" s="98"/>
      <c r="Q160" s="98"/>
      <c r="R160" s="98"/>
      <c r="S160" s="98"/>
      <c r="T160" s="98"/>
      <c r="U160" s="98"/>
    </row>
    <row r="161" spans="2:21">
      <c r="B161" s="89" t="s">
        <v>391</v>
      </c>
      <c r="C161" s="89" t="s">
        <v>391</v>
      </c>
      <c r="D161" s="89" t="s">
        <v>391</v>
      </c>
      <c r="E161" s="89" t="s">
        <v>391</v>
      </c>
      <c r="F161" s="89" t="s">
        <v>391</v>
      </c>
      <c r="G161" s="89" t="s">
        <v>391</v>
      </c>
      <c r="H161" s="89"/>
      <c r="I161" s="89" t="s">
        <v>391</v>
      </c>
      <c r="J161" s="89" t="s">
        <v>391</v>
      </c>
      <c r="K161" s="89" t="s">
        <v>391</v>
      </c>
      <c r="L161" s="43"/>
      <c r="M161" s="43"/>
      <c r="N161" s="43"/>
      <c r="O161" s="43"/>
      <c r="P161" s="43"/>
      <c r="Q161" s="43"/>
      <c r="R161" s="43"/>
      <c r="S161" s="43"/>
      <c r="T161" s="43"/>
      <c r="U161" s="43"/>
    </row>
    <row r="162" spans="2:21" ht="28.8">
      <c r="B162" s="43" t="s">
        <v>426</v>
      </c>
      <c r="C162" s="43" t="s">
        <v>420</v>
      </c>
      <c r="D162" s="90" t="s">
        <v>383</v>
      </c>
      <c r="E162" s="85">
        <v>950</v>
      </c>
      <c r="F162" s="43">
        <v>1220</v>
      </c>
      <c r="G162" s="43">
        <f>F162*1.03</f>
        <v>1256.6000000000001</v>
      </c>
      <c r="H162" s="98"/>
      <c r="I162" s="82"/>
      <c r="J162" s="43"/>
      <c r="K162" s="83" t="s">
        <v>417</v>
      </c>
      <c r="L162" s="43"/>
      <c r="M162" s="43"/>
      <c r="N162" s="43"/>
      <c r="O162" s="43"/>
      <c r="P162" s="43"/>
      <c r="Q162" s="43"/>
      <c r="R162" s="43"/>
      <c r="S162" s="43"/>
      <c r="T162" s="43"/>
      <c r="U162" s="43"/>
    </row>
    <row r="163" spans="2:21">
      <c r="B163" s="43"/>
      <c r="C163" s="43"/>
      <c r="D163" s="91" t="s">
        <v>392</v>
      </c>
      <c r="E163" s="85"/>
      <c r="F163" s="82"/>
      <c r="G163" s="139">
        <f t="shared" ref="G163:G169" si="1">F163*1.03</f>
        <v>0</v>
      </c>
      <c r="H163" s="98"/>
      <c r="I163" s="82"/>
      <c r="J163" s="43"/>
      <c r="K163" s="83"/>
      <c r="L163" s="43"/>
      <c r="M163" s="43"/>
      <c r="N163" s="43"/>
      <c r="O163" s="43"/>
      <c r="P163" s="43"/>
      <c r="Q163" s="43"/>
      <c r="R163" s="43"/>
      <c r="S163" s="43"/>
      <c r="T163" s="43"/>
      <c r="U163" s="43"/>
    </row>
    <row r="164" spans="2:21">
      <c r="B164" s="43"/>
      <c r="C164" s="43"/>
      <c r="D164" s="91" t="s">
        <v>13</v>
      </c>
      <c r="E164" s="85"/>
      <c r="F164" s="82"/>
      <c r="G164" s="139">
        <f t="shared" si="1"/>
        <v>0</v>
      </c>
      <c r="H164" s="98"/>
      <c r="I164" s="82"/>
      <c r="J164" s="43"/>
      <c r="K164" s="83"/>
      <c r="L164" s="43"/>
      <c r="M164" s="43"/>
      <c r="N164" s="43"/>
      <c r="O164" s="43"/>
      <c r="P164" s="43"/>
      <c r="Q164" s="43"/>
      <c r="R164" s="43"/>
      <c r="S164" s="43"/>
      <c r="T164" s="43"/>
      <c r="U164" s="43"/>
    </row>
    <row r="165" spans="2:21">
      <c r="B165" s="43"/>
      <c r="C165" s="43"/>
      <c r="D165" s="91" t="s">
        <v>393</v>
      </c>
      <c r="E165" s="85"/>
      <c r="F165" s="82"/>
      <c r="G165" s="139">
        <f t="shared" si="1"/>
        <v>0</v>
      </c>
      <c r="H165" s="98"/>
      <c r="I165" s="82"/>
      <c r="J165" s="43"/>
      <c r="K165" s="83"/>
      <c r="L165" s="43"/>
      <c r="M165" s="43"/>
      <c r="N165" s="43"/>
      <c r="O165" s="43"/>
      <c r="P165" s="43"/>
      <c r="Q165" s="43"/>
      <c r="R165" s="43"/>
      <c r="S165" s="43"/>
      <c r="T165" s="43"/>
      <c r="U165" s="43"/>
    </row>
    <row r="166" spans="2:21">
      <c r="B166" s="43" t="s">
        <v>442</v>
      </c>
      <c r="C166" s="43" t="s">
        <v>441</v>
      </c>
      <c r="D166" s="90" t="s">
        <v>60</v>
      </c>
      <c r="E166" s="85">
        <v>850</v>
      </c>
      <c r="F166" s="85">
        <v>935</v>
      </c>
      <c r="G166" s="139">
        <f t="shared" si="1"/>
        <v>963.05000000000007</v>
      </c>
      <c r="H166" s="98"/>
      <c r="I166" s="82"/>
      <c r="J166" s="43"/>
      <c r="K166" s="83" t="s">
        <v>447</v>
      </c>
      <c r="L166" s="43">
        <v>4</v>
      </c>
      <c r="M166" s="43"/>
      <c r="N166" s="43"/>
      <c r="O166" s="43"/>
      <c r="P166" s="43"/>
      <c r="Q166" s="43"/>
      <c r="R166" s="43"/>
      <c r="S166" s="43"/>
      <c r="T166" s="43"/>
      <c r="U166" s="43"/>
    </row>
    <row r="167" spans="2:21">
      <c r="B167" s="43"/>
      <c r="C167" s="43"/>
      <c r="D167" s="90" t="s">
        <v>75</v>
      </c>
      <c r="E167" s="85"/>
      <c r="F167" s="43">
        <v>115</v>
      </c>
      <c r="G167" s="139">
        <f t="shared" si="1"/>
        <v>118.45</v>
      </c>
      <c r="H167" s="98"/>
      <c r="I167" s="82"/>
      <c r="J167" s="43"/>
      <c r="K167" s="83" t="s">
        <v>452</v>
      </c>
      <c r="L167" s="43"/>
      <c r="M167" s="43"/>
      <c r="N167" s="43"/>
      <c r="O167" s="43"/>
      <c r="P167" s="43"/>
      <c r="Q167" s="43"/>
      <c r="R167" s="43"/>
      <c r="S167" s="43"/>
      <c r="T167" s="43"/>
      <c r="U167" s="43"/>
    </row>
    <row r="168" spans="2:21">
      <c r="B168" s="43"/>
      <c r="C168" s="43"/>
      <c r="D168" s="91"/>
      <c r="E168" s="85"/>
      <c r="F168" s="82"/>
      <c r="G168" s="139">
        <f t="shared" si="1"/>
        <v>0</v>
      </c>
      <c r="H168" s="98"/>
      <c r="I168" s="82"/>
      <c r="J168" s="43"/>
      <c r="K168" s="83"/>
      <c r="L168" s="43"/>
      <c r="M168" s="43"/>
      <c r="N168" s="43"/>
      <c r="O168" s="43"/>
      <c r="P168" s="43"/>
      <c r="Q168" s="43"/>
      <c r="R168" s="43"/>
      <c r="S168" s="43"/>
      <c r="T168" s="43"/>
      <c r="U168" s="43"/>
    </row>
    <row r="169" spans="2:21">
      <c r="B169" s="43"/>
      <c r="C169" s="43"/>
      <c r="D169" s="91"/>
      <c r="E169" s="85"/>
      <c r="F169" s="82"/>
      <c r="G169" s="139">
        <f t="shared" si="1"/>
        <v>0</v>
      </c>
      <c r="H169" s="98"/>
      <c r="I169" s="82"/>
      <c r="J169" s="43"/>
      <c r="K169" s="83"/>
      <c r="L169" s="43"/>
      <c r="M169" s="43"/>
      <c r="N169" s="43"/>
      <c r="O169" s="43"/>
      <c r="P169" s="43"/>
      <c r="Q169" s="43"/>
      <c r="R169" s="43"/>
      <c r="S169" s="43"/>
      <c r="T169" s="43"/>
      <c r="U169" s="43"/>
    </row>
    <row r="170" spans="2:21">
      <c r="B170" s="43"/>
      <c r="C170" s="43"/>
      <c r="D170" s="91"/>
      <c r="E170" s="85"/>
      <c r="F170" s="82"/>
      <c r="G170" s="43"/>
      <c r="H170" s="98"/>
      <c r="I170" s="82"/>
      <c r="J170" s="43"/>
      <c r="K170" s="83"/>
      <c r="L170" s="43"/>
      <c r="M170" s="43"/>
      <c r="N170" s="43"/>
      <c r="O170" s="43"/>
      <c r="P170" s="43"/>
      <c r="Q170" s="43"/>
      <c r="R170" s="43"/>
      <c r="S170" s="43"/>
      <c r="T170" s="43"/>
      <c r="U170" s="43"/>
    </row>
    <row r="171" spans="2:21">
      <c r="B171" s="43"/>
      <c r="C171" s="43"/>
      <c r="D171" s="82"/>
      <c r="E171" s="85"/>
      <c r="F171" s="82"/>
      <c r="G171" s="43"/>
      <c r="H171" s="98"/>
      <c r="I171" s="82"/>
      <c r="J171" s="43"/>
      <c r="K171" s="83"/>
      <c r="L171" s="43"/>
      <c r="M171" s="43"/>
      <c r="N171" s="43"/>
      <c r="O171" s="43"/>
      <c r="P171" s="43"/>
      <c r="Q171" s="43"/>
      <c r="R171" s="43"/>
      <c r="S171" s="43"/>
      <c r="T171" s="43"/>
      <c r="U171" s="43"/>
    </row>
    <row r="172" spans="2:21">
      <c r="B172" s="43"/>
      <c r="C172" s="43"/>
      <c r="D172" s="82"/>
      <c r="E172" s="85"/>
      <c r="F172" s="82"/>
      <c r="G172" s="43"/>
      <c r="H172" s="98"/>
      <c r="I172" s="82"/>
      <c r="J172" s="43"/>
      <c r="K172" s="83"/>
      <c r="L172" s="43"/>
      <c r="M172" s="43"/>
      <c r="N172" s="43"/>
      <c r="O172" s="43"/>
      <c r="P172" s="43"/>
      <c r="Q172" s="43"/>
      <c r="R172" s="43"/>
      <c r="S172" s="43"/>
      <c r="T172" s="43"/>
      <c r="U172" s="43"/>
    </row>
    <row r="173" spans="2:21">
      <c r="B173" s="43"/>
      <c r="C173" s="43"/>
      <c r="D173" s="82"/>
      <c r="E173" s="85"/>
      <c r="F173" s="82"/>
      <c r="G173" s="43"/>
      <c r="H173" s="98"/>
      <c r="I173" s="82"/>
      <c r="J173" s="43"/>
      <c r="K173" s="83"/>
      <c r="L173" s="43"/>
      <c r="M173" s="43"/>
      <c r="N173" s="43"/>
      <c r="O173" s="43"/>
      <c r="P173" s="43"/>
      <c r="Q173" s="43"/>
      <c r="R173" s="43"/>
      <c r="S173" s="43"/>
      <c r="T173" s="43"/>
      <c r="U173" s="43"/>
    </row>
    <row r="174" spans="2:21">
      <c r="B174" s="43"/>
      <c r="C174" s="43"/>
      <c r="D174" s="82"/>
      <c r="E174" s="85"/>
      <c r="F174" s="82"/>
      <c r="G174" s="43"/>
      <c r="H174" s="98"/>
      <c r="I174" s="82"/>
      <c r="J174" s="43"/>
      <c r="K174" s="83"/>
      <c r="L174" s="43"/>
      <c r="M174" s="43"/>
      <c r="N174" s="43"/>
      <c r="O174" s="43"/>
      <c r="P174" s="43"/>
      <c r="Q174" s="43"/>
      <c r="R174" s="43"/>
      <c r="S174" s="43"/>
      <c r="T174" s="43"/>
      <c r="U174" s="43"/>
    </row>
    <row r="175" spans="2:21">
      <c r="B175" s="43"/>
      <c r="C175" s="43"/>
      <c r="D175" s="82"/>
      <c r="E175" s="85"/>
      <c r="G175" s="43"/>
      <c r="H175" s="98"/>
      <c r="I175" s="43" t="s">
        <v>350</v>
      </c>
      <c r="J175" s="43"/>
      <c r="K175" s="83"/>
      <c r="L175" s="43"/>
      <c r="M175" s="43"/>
      <c r="N175" s="43"/>
      <c r="O175" s="43"/>
      <c r="P175" s="43"/>
      <c r="Q175" s="43"/>
      <c r="R175" s="43"/>
      <c r="S175" s="43"/>
      <c r="T175" s="43"/>
      <c r="U175" s="43"/>
    </row>
    <row r="176" spans="2:21" ht="28.8">
      <c r="B176" s="152" t="s">
        <v>433</v>
      </c>
      <c r="C176" s="152"/>
      <c r="D176" s="82"/>
      <c r="E176" s="43"/>
      <c r="G176" s="72" t="s">
        <v>368</v>
      </c>
      <c r="I176" s="73">
        <v>42330</v>
      </c>
      <c r="J176" s="43"/>
      <c r="K176" s="83"/>
      <c r="L176" s="43"/>
      <c r="M176" s="43"/>
      <c r="N176" s="43"/>
      <c r="O176" s="43"/>
      <c r="P176" s="43"/>
      <c r="Q176" s="43"/>
      <c r="R176" s="43"/>
      <c r="S176" s="43"/>
      <c r="T176" s="43"/>
      <c r="U176" s="43"/>
    </row>
    <row r="177" spans="2:23" s="81" customFormat="1" ht="69.150000000000006">
      <c r="B177" s="74" t="s">
        <v>425</v>
      </c>
      <c r="C177" s="74" t="s">
        <v>438</v>
      </c>
      <c r="D177" s="75" t="s">
        <v>536</v>
      </c>
      <c r="E177" s="48" t="s">
        <v>337</v>
      </c>
      <c r="F177" s="115" t="s">
        <v>336</v>
      </c>
      <c r="G177" s="116" t="s">
        <v>555</v>
      </c>
      <c r="H177" s="102" t="s">
        <v>508</v>
      </c>
      <c r="I177" s="77" t="s">
        <v>509</v>
      </c>
      <c r="J177" s="78" t="s">
        <v>413</v>
      </c>
      <c r="K177" s="79" t="s">
        <v>416</v>
      </c>
      <c r="L177" s="80" t="s">
        <v>411</v>
      </c>
      <c r="M177" s="80"/>
      <c r="N177" s="80"/>
      <c r="O177" s="80"/>
      <c r="P177" s="80"/>
      <c r="Q177" s="80"/>
      <c r="R177" s="80"/>
      <c r="S177" s="80"/>
      <c r="T177" s="80"/>
      <c r="U177" s="80"/>
      <c r="V177" s="59"/>
      <c r="W177" s="59"/>
    </row>
    <row r="178" spans="2:23">
      <c r="B178" s="65" t="s">
        <v>468</v>
      </c>
      <c r="C178" s="65" t="s">
        <v>467</v>
      </c>
      <c r="D178" s="110" t="s">
        <v>69</v>
      </c>
      <c r="E178" s="85">
        <v>475</v>
      </c>
      <c r="F178" s="43">
        <v>550</v>
      </c>
      <c r="G178" s="43">
        <f>F178*1.03</f>
        <v>566.5</v>
      </c>
      <c r="H178" s="98"/>
      <c r="I178" s="82"/>
      <c r="J178" s="43"/>
      <c r="K178" s="83" t="s">
        <v>466</v>
      </c>
      <c r="L178" s="43">
        <v>3</v>
      </c>
      <c r="M178" s="43"/>
      <c r="N178" s="43"/>
      <c r="O178" s="43"/>
      <c r="P178" s="43"/>
      <c r="Q178" s="43"/>
      <c r="R178" s="43"/>
      <c r="S178" s="43"/>
      <c r="T178" s="43"/>
      <c r="U178" s="43"/>
    </row>
    <row r="179" spans="2:23" ht="28.8">
      <c r="B179" s="106" t="s">
        <v>468</v>
      </c>
      <c r="C179" s="106" t="s">
        <v>515</v>
      </c>
      <c r="D179" s="111" t="s">
        <v>516</v>
      </c>
      <c r="E179" s="85"/>
      <c r="F179" s="106">
        <v>750</v>
      </c>
      <c r="G179" s="139">
        <f t="shared" ref="G179:G199" si="2">F179*1.03</f>
        <v>772.5</v>
      </c>
      <c r="H179" s="106"/>
      <c r="I179" s="82"/>
      <c r="J179" s="106"/>
      <c r="K179" s="83" t="s">
        <v>517</v>
      </c>
      <c r="L179" s="106"/>
      <c r="M179" s="106"/>
      <c r="N179" s="106"/>
      <c r="O179" s="106"/>
      <c r="P179" s="106"/>
      <c r="Q179" s="106"/>
      <c r="R179" s="106"/>
      <c r="S179" s="106"/>
      <c r="T179" s="106"/>
      <c r="U179" s="106"/>
    </row>
    <row r="180" spans="2:23" ht="28.8">
      <c r="B180" s="65" t="s">
        <v>432</v>
      </c>
      <c r="C180" s="65" t="s">
        <v>431</v>
      </c>
      <c r="D180" s="111" t="s">
        <v>190</v>
      </c>
      <c r="E180" s="85">
        <v>225</v>
      </c>
      <c r="F180" s="70">
        <v>255</v>
      </c>
      <c r="G180" s="139">
        <f t="shared" si="2"/>
        <v>262.65000000000003</v>
      </c>
      <c r="H180" s="98">
        <v>327</v>
      </c>
      <c r="I180" s="86">
        <v>415</v>
      </c>
      <c r="J180" s="43"/>
      <c r="K180" s="83" t="s">
        <v>538</v>
      </c>
      <c r="L180" s="43">
        <v>1</v>
      </c>
      <c r="M180" s="43"/>
      <c r="N180" s="43"/>
      <c r="O180" s="43"/>
      <c r="P180" s="43"/>
      <c r="Q180" s="43"/>
      <c r="R180" s="43"/>
      <c r="S180" s="43"/>
      <c r="T180" s="43"/>
      <c r="U180" s="43"/>
    </row>
    <row r="181" spans="2:23">
      <c r="B181" s="101" t="s">
        <v>445</v>
      </c>
      <c r="C181" s="101" t="s">
        <v>444</v>
      </c>
      <c r="D181" s="111" t="s">
        <v>512</v>
      </c>
      <c r="E181" s="43"/>
      <c r="F181" s="70">
        <v>175</v>
      </c>
      <c r="G181" s="139">
        <f t="shared" si="2"/>
        <v>180.25</v>
      </c>
      <c r="H181" s="98"/>
      <c r="I181" s="82"/>
      <c r="J181" s="43"/>
      <c r="K181" s="83"/>
      <c r="L181" s="43"/>
      <c r="M181" s="43"/>
      <c r="N181" s="43"/>
      <c r="O181" s="43"/>
      <c r="P181" s="43"/>
      <c r="Q181" s="43"/>
      <c r="R181" s="43"/>
      <c r="S181" s="43"/>
      <c r="T181" s="43"/>
      <c r="U181" s="43"/>
    </row>
    <row r="182" spans="2:23">
      <c r="B182" s="65" t="s">
        <v>432</v>
      </c>
      <c r="C182" s="65" t="s">
        <v>431</v>
      </c>
      <c r="D182" s="111" t="s">
        <v>185</v>
      </c>
      <c r="E182" s="85"/>
      <c r="F182" s="43">
        <v>675</v>
      </c>
      <c r="G182" s="139">
        <f t="shared" si="2"/>
        <v>695.25</v>
      </c>
      <c r="H182" s="98"/>
      <c r="I182" s="82"/>
      <c r="J182" s="43"/>
      <c r="K182" s="83"/>
      <c r="L182" s="43"/>
      <c r="M182" s="43"/>
      <c r="N182" s="43"/>
      <c r="O182" s="43"/>
      <c r="P182" s="43"/>
      <c r="Q182" s="43"/>
      <c r="R182" s="43"/>
      <c r="S182" s="43"/>
      <c r="T182" s="43"/>
      <c r="U182" s="43"/>
    </row>
    <row r="183" spans="2:23" ht="43.2">
      <c r="B183" s="65" t="s">
        <v>432</v>
      </c>
      <c r="C183" s="65" t="s">
        <v>431</v>
      </c>
      <c r="D183" s="111" t="s">
        <v>377</v>
      </c>
      <c r="E183" s="85">
        <v>2500</v>
      </c>
      <c r="F183" s="70">
        <v>2350</v>
      </c>
      <c r="G183" s="139">
        <f t="shared" si="2"/>
        <v>2420.5</v>
      </c>
      <c r="H183" s="98">
        <v>2940</v>
      </c>
      <c r="I183" s="86"/>
      <c r="J183" s="43"/>
      <c r="K183" s="83" t="s">
        <v>480</v>
      </c>
      <c r="L183" s="43">
        <v>2</v>
      </c>
      <c r="M183" s="43"/>
      <c r="N183" s="43"/>
      <c r="O183" s="43"/>
      <c r="P183" s="43"/>
      <c r="Q183" s="43"/>
      <c r="R183" s="43"/>
      <c r="S183" s="43"/>
      <c r="T183" s="43"/>
      <c r="U183" s="43"/>
    </row>
    <row r="184" spans="2:23">
      <c r="B184" s="65" t="s">
        <v>468</v>
      </c>
      <c r="C184" s="65" t="s">
        <v>467</v>
      </c>
      <c r="D184" s="110" t="s">
        <v>175</v>
      </c>
      <c r="E184" s="85">
        <v>110</v>
      </c>
      <c r="F184" s="70">
        <v>105</v>
      </c>
      <c r="G184" s="139">
        <f t="shared" si="2"/>
        <v>108.15</v>
      </c>
      <c r="H184" s="98">
        <v>144</v>
      </c>
      <c r="I184" s="86">
        <v>175</v>
      </c>
      <c r="J184" s="43"/>
      <c r="K184" s="83"/>
      <c r="L184" s="43">
        <v>1</v>
      </c>
      <c r="M184" s="43"/>
      <c r="N184" s="43"/>
      <c r="O184" s="43"/>
      <c r="P184" s="43"/>
      <c r="Q184" s="43"/>
      <c r="R184" s="43"/>
      <c r="S184" s="43"/>
      <c r="T184" s="43"/>
      <c r="U184" s="43"/>
    </row>
    <row r="185" spans="2:23">
      <c r="B185" s="65" t="s">
        <v>468</v>
      </c>
      <c r="C185" s="65" t="s">
        <v>487</v>
      </c>
      <c r="D185" s="110" t="s">
        <v>67</v>
      </c>
      <c r="E185" s="85"/>
      <c r="F185" s="43">
        <v>175</v>
      </c>
      <c r="G185" s="139">
        <f t="shared" si="2"/>
        <v>180.25</v>
      </c>
      <c r="H185" s="98"/>
      <c r="I185" s="82"/>
      <c r="J185" s="43"/>
      <c r="K185" s="83" t="s">
        <v>488</v>
      </c>
      <c r="L185" s="43"/>
      <c r="M185" s="43"/>
      <c r="N185" s="43"/>
      <c r="O185" s="43"/>
      <c r="P185" s="43"/>
      <c r="Q185" s="43"/>
      <c r="R185" s="43"/>
      <c r="S185" s="43"/>
      <c r="T185" s="43"/>
      <c r="U185" s="43"/>
    </row>
    <row r="186" spans="2:23">
      <c r="B186" s="65" t="s">
        <v>470</v>
      </c>
      <c r="C186" s="65" t="s">
        <v>489</v>
      </c>
      <c r="D186" s="111" t="s">
        <v>531</v>
      </c>
      <c r="E186" s="85">
        <v>1900</v>
      </c>
      <c r="F186" s="70">
        <v>1900</v>
      </c>
      <c r="G186" s="139">
        <f t="shared" si="2"/>
        <v>1957</v>
      </c>
      <c r="H186" s="98"/>
      <c r="I186" s="82"/>
      <c r="J186" s="43"/>
      <c r="K186" s="83"/>
      <c r="L186" s="43"/>
      <c r="M186" s="43"/>
      <c r="N186" s="43"/>
      <c r="O186" s="43"/>
      <c r="P186" s="43"/>
      <c r="Q186" s="43"/>
      <c r="R186" s="43"/>
      <c r="S186" s="43"/>
      <c r="T186" s="43"/>
      <c r="U186" s="43"/>
    </row>
    <row r="187" spans="2:23">
      <c r="B187" s="65" t="s">
        <v>429</v>
      </c>
      <c r="C187" s="65" t="s">
        <v>423</v>
      </c>
      <c r="D187" s="111" t="s">
        <v>206</v>
      </c>
      <c r="E187" s="85"/>
      <c r="F187" s="70">
        <v>90</v>
      </c>
      <c r="G187" s="139">
        <f t="shared" si="2"/>
        <v>92.7</v>
      </c>
      <c r="H187" s="98"/>
      <c r="I187" s="86">
        <v>170</v>
      </c>
      <c r="J187" s="43"/>
      <c r="K187" s="87"/>
      <c r="M187" s="43"/>
      <c r="N187" s="43"/>
      <c r="O187" s="43"/>
      <c r="P187" s="43"/>
      <c r="Q187" s="43"/>
      <c r="R187" s="43"/>
      <c r="S187" s="43"/>
      <c r="T187" s="43"/>
      <c r="U187" s="43"/>
    </row>
    <row r="188" spans="2:23">
      <c r="B188" s="65" t="s">
        <v>445</v>
      </c>
      <c r="C188" s="65" t="s">
        <v>495</v>
      </c>
      <c r="D188" s="111" t="s">
        <v>195</v>
      </c>
      <c r="E188" s="85"/>
      <c r="F188" s="70">
        <v>135</v>
      </c>
      <c r="G188" s="139">
        <f t="shared" si="2"/>
        <v>139.05000000000001</v>
      </c>
      <c r="H188" s="98"/>
      <c r="I188" s="86">
        <v>240</v>
      </c>
      <c r="J188" s="43"/>
      <c r="K188" s="83" t="s">
        <v>532</v>
      </c>
      <c r="L188" s="43"/>
      <c r="M188" s="43"/>
      <c r="N188" s="43"/>
      <c r="O188" s="43"/>
      <c r="P188" s="43"/>
      <c r="Q188" s="43"/>
      <c r="R188" s="43"/>
      <c r="S188" s="43"/>
      <c r="T188" s="43"/>
      <c r="U188" s="43"/>
    </row>
    <row r="189" spans="2:23">
      <c r="B189" s="65" t="s">
        <v>470</v>
      </c>
      <c r="C189" s="65" t="s">
        <v>497</v>
      </c>
      <c r="D189" s="110" t="s">
        <v>55</v>
      </c>
      <c r="E189" s="85"/>
      <c r="F189" s="43">
        <v>175</v>
      </c>
      <c r="G189" s="139">
        <f t="shared" si="2"/>
        <v>180.25</v>
      </c>
      <c r="H189" s="98"/>
      <c r="I189" s="82"/>
      <c r="J189" s="43"/>
      <c r="K189" s="83"/>
      <c r="L189" s="43"/>
      <c r="M189" s="43"/>
      <c r="N189" s="43"/>
      <c r="O189" s="43"/>
      <c r="P189" s="43"/>
      <c r="Q189" s="43"/>
      <c r="R189" s="43"/>
      <c r="S189" s="43"/>
      <c r="T189" s="43"/>
      <c r="U189" s="43"/>
    </row>
    <row r="190" spans="2:23">
      <c r="B190" s="43"/>
      <c r="C190" s="43"/>
      <c r="D190" s="110" t="s">
        <v>379</v>
      </c>
      <c r="E190" s="85"/>
      <c r="F190" s="70">
        <v>275</v>
      </c>
      <c r="G190" s="139">
        <f t="shared" si="2"/>
        <v>283.25</v>
      </c>
      <c r="H190" s="98"/>
      <c r="I190" s="86">
        <v>430</v>
      </c>
      <c r="J190" s="113" t="s">
        <v>525</v>
      </c>
      <c r="K190" s="83" t="s">
        <v>499</v>
      </c>
      <c r="L190" s="43"/>
      <c r="M190" s="43"/>
      <c r="N190" s="43"/>
      <c r="O190" s="43"/>
      <c r="P190" s="43"/>
      <c r="Q190" s="43"/>
      <c r="R190" s="43"/>
      <c r="S190" s="43"/>
      <c r="T190" s="43"/>
      <c r="U190" s="43"/>
    </row>
    <row r="191" spans="2:23">
      <c r="B191" s="65" t="s">
        <v>428</v>
      </c>
      <c r="C191" s="65" t="s">
        <v>503</v>
      </c>
      <c r="D191" s="111" t="s">
        <v>338</v>
      </c>
      <c r="E191" s="85">
        <v>125</v>
      </c>
      <c r="F191" s="70">
        <v>130</v>
      </c>
      <c r="G191" s="139">
        <f t="shared" si="2"/>
        <v>133.9</v>
      </c>
      <c r="H191" s="98"/>
      <c r="I191" s="82"/>
      <c r="J191" s="43"/>
      <c r="K191" s="83" t="s">
        <v>502</v>
      </c>
      <c r="L191" s="43"/>
      <c r="M191" s="43"/>
      <c r="N191" s="43"/>
      <c r="O191" s="43"/>
      <c r="P191" s="43"/>
      <c r="Q191" s="43"/>
      <c r="R191" s="43"/>
      <c r="S191" s="43"/>
      <c r="T191" s="43"/>
      <c r="U191" s="43"/>
    </row>
    <row r="192" spans="2:23">
      <c r="B192" s="65" t="s">
        <v>470</v>
      </c>
      <c r="C192" s="65" t="s">
        <v>489</v>
      </c>
      <c r="D192" s="111" t="s">
        <v>348</v>
      </c>
      <c r="E192" s="85"/>
      <c r="F192" s="43">
        <v>135</v>
      </c>
      <c r="G192" s="139">
        <f t="shared" si="2"/>
        <v>139.05000000000001</v>
      </c>
      <c r="H192" s="98"/>
      <c r="I192" s="82"/>
      <c r="J192" s="43"/>
      <c r="K192" s="83"/>
      <c r="L192" s="43"/>
      <c r="M192" s="43"/>
      <c r="N192" s="43"/>
      <c r="O192" s="43"/>
      <c r="P192" s="43"/>
      <c r="Q192" s="43"/>
      <c r="R192" s="43"/>
      <c r="S192" s="43"/>
      <c r="T192" s="43"/>
      <c r="U192" s="43"/>
    </row>
    <row r="193" spans="2:21">
      <c r="B193" s="65" t="s">
        <v>427</v>
      </c>
      <c r="C193" s="65" t="s">
        <v>506</v>
      </c>
      <c r="D193" s="111" t="s">
        <v>196</v>
      </c>
      <c r="E193" s="85"/>
      <c r="F193" s="70">
        <v>250</v>
      </c>
      <c r="G193" s="139">
        <f t="shared" si="2"/>
        <v>257.5</v>
      </c>
      <c r="H193" s="98"/>
      <c r="I193" s="82"/>
      <c r="J193" s="43"/>
      <c r="K193" s="83"/>
      <c r="L193" s="43"/>
      <c r="M193" s="43"/>
      <c r="N193" s="43"/>
      <c r="O193" s="43"/>
      <c r="P193" s="43"/>
      <c r="Q193" s="43"/>
      <c r="R193" s="43"/>
      <c r="S193" s="43"/>
      <c r="T193" s="43"/>
      <c r="U193" s="43"/>
    </row>
    <row r="194" spans="2:21">
      <c r="B194" s="43" t="s">
        <v>428</v>
      </c>
      <c r="C194" s="43" t="s">
        <v>422</v>
      </c>
      <c r="D194" s="110" t="s">
        <v>62</v>
      </c>
      <c r="E194" s="85"/>
      <c r="F194" s="70">
        <v>464</v>
      </c>
      <c r="G194" s="139">
        <f t="shared" si="2"/>
        <v>477.92</v>
      </c>
      <c r="H194" s="98"/>
      <c r="I194" s="86">
        <v>850</v>
      </c>
      <c r="J194" s="43"/>
      <c r="K194" s="83"/>
      <c r="L194" s="43"/>
      <c r="M194" s="43"/>
      <c r="N194" s="43"/>
      <c r="O194" s="43"/>
      <c r="P194" s="43"/>
      <c r="Q194" s="43"/>
      <c r="R194" s="43"/>
      <c r="S194" s="43"/>
      <c r="T194" s="43"/>
      <c r="U194" s="43"/>
    </row>
    <row r="195" spans="2:21">
      <c r="B195" s="43"/>
      <c r="C195" s="43"/>
      <c r="D195" s="82"/>
      <c r="E195" s="85"/>
      <c r="F195" s="43"/>
      <c r="G195" s="139">
        <f t="shared" si="2"/>
        <v>0</v>
      </c>
      <c r="H195" s="98"/>
      <c r="I195" s="82"/>
      <c r="J195" s="43"/>
      <c r="K195" s="83"/>
      <c r="L195" s="43"/>
      <c r="M195" s="43"/>
      <c r="N195" s="43"/>
      <c r="O195" s="43"/>
      <c r="P195" s="43"/>
      <c r="Q195" s="43"/>
      <c r="R195" s="43"/>
      <c r="S195" s="43"/>
      <c r="T195" s="43"/>
      <c r="U195" s="43"/>
    </row>
    <row r="196" spans="2:21">
      <c r="D196" s="93"/>
      <c r="E196" s="94"/>
      <c r="G196" s="139">
        <f t="shared" si="2"/>
        <v>0</v>
      </c>
      <c r="H196" s="66"/>
      <c r="I196" s="93"/>
    </row>
    <row r="197" spans="2:21">
      <c r="G197" s="139">
        <f t="shared" si="2"/>
        <v>0</v>
      </c>
      <c r="H197" s="66"/>
      <c r="I197" s="93"/>
    </row>
    <row r="198" spans="2:21">
      <c r="G198" s="139">
        <f t="shared" si="2"/>
        <v>0</v>
      </c>
      <c r="H198" s="66"/>
      <c r="I198" s="93"/>
    </row>
    <row r="199" spans="2:21">
      <c r="G199" s="139">
        <f t="shared" si="2"/>
        <v>0</v>
      </c>
      <c r="H199" s="66"/>
      <c r="I199" s="93"/>
    </row>
    <row r="200" spans="2:21" ht="25.8" customHeight="1">
      <c r="B200" s="99" t="s">
        <v>481</v>
      </c>
      <c r="C200" s="99" t="s">
        <v>481</v>
      </c>
      <c r="D200" s="99" t="s">
        <v>481</v>
      </c>
      <c r="E200" s="99" t="s">
        <v>481</v>
      </c>
      <c r="F200" s="99" t="s">
        <v>481</v>
      </c>
      <c r="G200" s="99" t="s">
        <v>481</v>
      </c>
      <c r="H200" s="99"/>
      <c r="I200" s="99" t="s">
        <v>481</v>
      </c>
      <c r="J200" s="99" t="s">
        <v>481</v>
      </c>
      <c r="K200" s="99" t="s">
        <v>481</v>
      </c>
    </row>
    <row r="201" spans="2:21">
      <c r="B201" s="43"/>
      <c r="C201" s="43"/>
      <c r="D201" s="82" t="s">
        <v>390</v>
      </c>
      <c r="E201" s="85"/>
      <c r="F201" s="43">
        <v>1200</v>
      </c>
      <c r="G201" s="43">
        <f>F201*1.03</f>
        <v>1236</v>
      </c>
      <c r="H201" s="98"/>
      <c r="I201" s="82"/>
      <c r="J201" s="43"/>
      <c r="K201" s="83"/>
      <c r="L201" s="43"/>
      <c r="M201" s="43"/>
      <c r="N201" s="43"/>
      <c r="O201" s="43"/>
      <c r="P201" s="43"/>
      <c r="Q201" s="43"/>
      <c r="R201" s="43"/>
      <c r="S201" s="43"/>
      <c r="T201" s="43"/>
      <c r="U201" s="43"/>
    </row>
    <row r="202" spans="2:21">
      <c r="B202" s="43"/>
      <c r="C202" s="43"/>
      <c r="D202" s="84" t="s">
        <v>179</v>
      </c>
      <c r="E202" s="85"/>
      <c r="F202" s="43">
        <v>750</v>
      </c>
      <c r="G202" s="139">
        <f t="shared" ref="G202:G207" si="3">F202*1.03</f>
        <v>772.5</v>
      </c>
      <c r="H202" s="98"/>
      <c r="I202" s="86">
        <v>1800</v>
      </c>
      <c r="J202" s="43"/>
      <c r="K202" s="83"/>
      <c r="L202" s="43"/>
      <c r="M202" s="43"/>
      <c r="N202" s="43"/>
      <c r="O202" s="43"/>
      <c r="P202" s="43"/>
      <c r="Q202" s="43"/>
      <c r="R202" s="43"/>
      <c r="S202" s="43"/>
      <c r="T202" s="43"/>
      <c r="U202" s="43"/>
    </row>
    <row r="203" spans="2:21">
      <c r="B203" s="43"/>
      <c r="C203" s="43"/>
      <c r="D203" s="141" t="s">
        <v>182</v>
      </c>
      <c r="E203" s="85"/>
      <c r="F203" s="43">
        <v>1250</v>
      </c>
      <c r="G203" s="139">
        <f t="shared" si="3"/>
        <v>1287.5</v>
      </c>
      <c r="H203" s="98"/>
      <c r="I203" s="86">
        <v>4170</v>
      </c>
      <c r="J203" s="43"/>
      <c r="K203" s="83" t="s">
        <v>453</v>
      </c>
      <c r="L203" s="43"/>
      <c r="M203" s="43"/>
      <c r="N203" s="43"/>
      <c r="O203" s="43"/>
      <c r="P203" s="43"/>
      <c r="Q203" s="43"/>
      <c r="R203" s="43"/>
      <c r="S203" s="43"/>
      <c r="T203" s="43"/>
      <c r="U203" s="43"/>
    </row>
    <row r="204" spans="2:21">
      <c r="B204" s="43"/>
      <c r="C204" s="43"/>
      <c r="D204" s="141" t="s">
        <v>64</v>
      </c>
      <c r="E204" s="85">
        <v>200</v>
      </c>
      <c r="F204" s="98">
        <v>125</v>
      </c>
      <c r="G204" s="139">
        <f t="shared" si="3"/>
        <v>128.75</v>
      </c>
      <c r="H204" s="98"/>
      <c r="I204" s="86">
        <v>384</v>
      </c>
      <c r="J204" s="43"/>
      <c r="K204" s="98"/>
      <c r="L204" s="42">
        <v>5</v>
      </c>
      <c r="M204" s="43"/>
      <c r="N204" s="43"/>
      <c r="O204" s="43"/>
      <c r="P204" s="43"/>
      <c r="Q204" s="43"/>
      <c r="R204" s="43"/>
      <c r="S204" s="43"/>
      <c r="T204" s="43"/>
      <c r="U204" s="43"/>
    </row>
    <row r="205" spans="2:21">
      <c r="G205" s="139">
        <f t="shared" si="3"/>
        <v>0</v>
      </c>
      <c r="H205" s="66"/>
      <c r="I205" s="93"/>
    </row>
    <row r="206" spans="2:21">
      <c r="G206" s="139">
        <f t="shared" si="3"/>
        <v>0</v>
      </c>
      <c r="H206" s="66"/>
      <c r="I206" s="93"/>
    </row>
    <row r="207" spans="2:21">
      <c r="D207" s="140" t="s">
        <v>556</v>
      </c>
      <c r="G207" s="139">
        <f t="shared" si="3"/>
        <v>0</v>
      </c>
      <c r="H207" s="66"/>
      <c r="I207" s="93"/>
    </row>
    <row r="208" spans="2:21">
      <c r="B208" s="89" t="s">
        <v>391</v>
      </c>
      <c r="C208" s="89" t="s">
        <v>391</v>
      </c>
      <c r="D208" s="89" t="s">
        <v>391</v>
      </c>
      <c r="E208" s="89" t="s">
        <v>391</v>
      </c>
      <c r="F208" s="89" t="s">
        <v>391</v>
      </c>
      <c r="G208" s="89" t="s">
        <v>391</v>
      </c>
      <c r="H208" s="89"/>
      <c r="I208" s="89" t="s">
        <v>391</v>
      </c>
      <c r="J208" s="89" t="s">
        <v>391</v>
      </c>
      <c r="K208" s="89" t="s">
        <v>391</v>
      </c>
      <c r="L208" s="65"/>
      <c r="M208" s="65"/>
      <c r="N208" s="65"/>
      <c r="O208" s="65"/>
      <c r="P208" s="65"/>
      <c r="Q208" s="65"/>
      <c r="R208" s="65"/>
      <c r="S208" s="65"/>
      <c r="T208" s="65"/>
      <c r="U208" s="65"/>
    </row>
    <row r="209" spans="2:21" ht="28.8">
      <c r="B209" s="65"/>
      <c r="C209" s="65"/>
      <c r="D209" s="90" t="s">
        <v>345</v>
      </c>
      <c r="E209" s="85">
        <v>225</v>
      </c>
      <c r="F209" s="85">
        <v>225</v>
      </c>
      <c r="G209" s="43">
        <f>F209*1.03</f>
        <v>231.75</v>
      </c>
      <c r="H209" s="98"/>
      <c r="I209" s="82"/>
      <c r="J209" s="43"/>
      <c r="K209" s="83" t="s">
        <v>464</v>
      </c>
      <c r="L209" s="43"/>
      <c r="M209" s="43"/>
      <c r="N209" s="43"/>
      <c r="O209" s="43"/>
      <c r="P209" s="43"/>
      <c r="Q209" s="43"/>
      <c r="R209" s="43"/>
      <c r="S209" s="43"/>
      <c r="T209" s="43"/>
      <c r="U209" s="43"/>
    </row>
    <row r="210" spans="2:21">
      <c r="B210" s="65"/>
      <c r="C210" s="65"/>
      <c r="D210" s="140" t="s">
        <v>203</v>
      </c>
      <c r="E210" s="85"/>
      <c r="F210" s="43">
        <v>475</v>
      </c>
      <c r="G210" s="139">
        <f t="shared" ref="G210:G253" si="4">F210*1.03</f>
        <v>489.25</v>
      </c>
      <c r="H210" s="98"/>
      <c r="I210" s="82"/>
      <c r="J210" s="43"/>
      <c r="K210" s="83" t="s">
        <v>465</v>
      </c>
      <c r="L210" s="43">
        <v>1</v>
      </c>
      <c r="M210" s="43"/>
      <c r="N210" s="43"/>
      <c r="O210" s="43"/>
      <c r="P210" s="43"/>
      <c r="Q210" s="43"/>
      <c r="R210" s="43"/>
      <c r="S210" s="43"/>
      <c r="T210" s="43"/>
      <c r="U210" s="43"/>
    </row>
    <row r="211" spans="2:21">
      <c r="B211" s="65"/>
      <c r="C211" s="65"/>
      <c r="D211" s="140" t="s">
        <v>324</v>
      </c>
      <c r="E211" s="85"/>
      <c r="F211" s="85">
        <v>700</v>
      </c>
      <c r="G211" s="139">
        <f t="shared" si="4"/>
        <v>721</v>
      </c>
      <c r="H211" s="85"/>
      <c r="I211" s="86">
        <v>1900</v>
      </c>
      <c r="J211" s="43"/>
      <c r="K211" s="83" t="s">
        <v>465</v>
      </c>
      <c r="L211" s="43"/>
      <c r="M211" s="43"/>
      <c r="N211" s="43"/>
      <c r="O211" s="43"/>
      <c r="P211" s="43"/>
      <c r="Q211" s="43"/>
      <c r="R211" s="43"/>
      <c r="S211" s="43"/>
      <c r="T211" s="43"/>
      <c r="U211" s="43"/>
    </row>
    <row r="212" spans="2:21">
      <c r="B212" s="65"/>
      <c r="C212" s="65"/>
      <c r="D212" s="140" t="s">
        <v>402</v>
      </c>
      <c r="E212" s="85"/>
      <c r="F212" s="85">
        <v>450</v>
      </c>
      <c r="G212" s="139">
        <f t="shared" si="4"/>
        <v>463.5</v>
      </c>
      <c r="H212" s="85"/>
      <c r="I212" s="82"/>
      <c r="J212" s="43"/>
      <c r="K212" s="83" t="s">
        <v>471</v>
      </c>
      <c r="L212" s="43"/>
      <c r="M212" s="43"/>
      <c r="N212" s="43"/>
      <c r="O212" s="43"/>
      <c r="P212" s="43"/>
      <c r="Q212" s="43"/>
      <c r="R212" s="43"/>
      <c r="S212" s="43"/>
      <c r="T212" s="43"/>
      <c r="U212" s="43"/>
    </row>
    <row r="213" spans="2:21">
      <c r="B213" s="43"/>
      <c r="C213" s="43"/>
      <c r="D213" s="140" t="s">
        <v>403</v>
      </c>
      <c r="E213" s="85"/>
      <c r="F213" s="85">
        <v>1500</v>
      </c>
      <c r="G213" s="139">
        <f t="shared" si="4"/>
        <v>1545</v>
      </c>
      <c r="H213" s="85"/>
      <c r="I213" s="82"/>
      <c r="J213" s="43"/>
      <c r="K213" s="83" t="s">
        <v>483</v>
      </c>
      <c r="L213" s="43">
        <v>1</v>
      </c>
      <c r="M213" s="43"/>
      <c r="N213" s="43"/>
      <c r="O213" s="43"/>
      <c r="P213" s="43"/>
      <c r="Q213" s="43"/>
      <c r="R213" s="43"/>
      <c r="S213" s="43"/>
      <c r="T213" s="43"/>
      <c r="U213" s="43"/>
    </row>
    <row r="214" spans="2:21">
      <c r="B214" s="43"/>
      <c r="C214" s="43"/>
      <c r="D214" s="91" t="s">
        <v>68</v>
      </c>
      <c r="E214" s="85">
        <v>350</v>
      </c>
      <c r="F214" s="85">
        <v>500</v>
      </c>
      <c r="G214" s="139">
        <f t="shared" si="4"/>
        <v>515</v>
      </c>
      <c r="H214" s="85"/>
      <c r="I214" s="82"/>
      <c r="J214" s="43" t="s">
        <v>84</v>
      </c>
      <c r="K214" s="83"/>
      <c r="L214" s="43"/>
      <c r="M214" s="43"/>
      <c r="N214" s="43"/>
      <c r="O214" s="43"/>
      <c r="P214" s="43"/>
      <c r="Q214" s="43"/>
      <c r="R214" s="43"/>
      <c r="S214" s="43"/>
      <c r="T214" s="43"/>
      <c r="U214" s="43"/>
    </row>
    <row r="215" spans="2:21">
      <c r="B215" s="43"/>
      <c r="C215" s="43"/>
      <c r="D215" s="140" t="s">
        <v>347</v>
      </c>
      <c r="E215" s="85"/>
      <c r="F215" s="85">
        <v>125</v>
      </c>
      <c r="G215" s="139">
        <f t="shared" si="4"/>
        <v>128.75</v>
      </c>
      <c r="H215" s="85"/>
      <c r="I215" s="82"/>
      <c r="J215" s="43"/>
      <c r="K215" s="83" t="s">
        <v>483</v>
      </c>
      <c r="L215" s="43"/>
      <c r="M215" s="43"/>
      <c r="N215" s="43"/>
      <c r="O215" s="43"/>
      <c r="P215" s="43"/>
      <c r="Q215" s="43"/>
      <c r="R215" s="43"/>
      <c r="S215" s="43"/>
      <c r="T215" s="43"/>
      <c r="U215" s="43"/>
    </row>
    <row r="216" spans="2:21">
      <c r="B216" s="43"/>
      <c r="C216" s="43"/>
      <c r="D216" s="140" t="s">
        <v>388</v>
      </c>
      <c r="E216" s="85">
        <v>500</v>
      </c>
      <c r="F216" s="85">
        <v>450</v>
      </c>
      <c r="G216" s="139">
        <f t="shared" si="4"/>
        <v>463.5</v>
      </c>
      <c r="H216" s="85"/>
      <c r="I216" s="82"/>
      <c r="J216" s="43"/>
      <c r="K216" s="83" t="s">
        <v>483</v>
      </c>
      <c r="L216" s="43">
        <v>1</v>
      </c>
      <c r="M216" s="43"/>
      <c r="N216" s="43"/>
      <c r="O216" s="43"/>
      <c r="P216" s="43"/>
      <c r="Q216" s="43"/>
      <c r="R216" s="43"/>
      <c r="S216" s="43"/>
      <c r="T216" s="43"/>
      <c r="U216" s="43"/>
    </row>
    <row r="217" spans="2:21">
      <c r="B217" s="43"/>
      <c r="C217" s="43"/>
      <c r="D217" s="140" t="s">
        <v>201</v>
      </c>
      <c r="E217" s="85"/>
      <c r="F217" s="85">
        <v>1200</v>
      </c>
      <c r="G217" s="139">
        <f t="shared" si="4"/>
        <v>1236</v>
      </c>
      <c r="H217" s="85"/>
      <c r="I217" s="82"/>
      <c r="J217" s="43"/>
      <c r="K217" s="83" t="s">
        <v>483</v>
      </c>
      <c r="L217" s="43"/>
      <c r="M217" s="43"/>
      <c r="N217" s="43"/>
      <c r="O217" s="43"/>
      <c r="P217" s="43"/>
      <c r="Q217" s="43"/>
      <c r="R217" s="43"/>
      <c r="S217" s="43"/>
      <c r="T217" s="43"/>
      <c r="U217" s="43"/>
    </row>
    <row r="218" spans="2:21">
      <c r="B218" s="43"/>
      <c r="C218" s="43"/>
      <c r="D218" s="90" t="s">
        <v>187</v>
      </c>
      <c r="E218" s="85"/>
      <c r="F218" s="85">
        <v>500</v>
      </c>
      <c r="G218" s="139">
        <f t="shared" si="4"/>
        <v>515</v>
      </c>
      <c r="H218" s="85"/>
      <c r="I218" s="86">
        <v>660</v>
      </c>
      <c r="J218" s="43"/>
      <c r="K218" s="83" t="s">
        <v>477</v>
      </c>
      <c r="L218" s="43"/>
      <c r="M218" s="43"/>
      <c r="N218" s="43"/>
      <c r="O218" s="43"/>
      <c r="P218" s="43"/>
      <c r="Q218" s="43"/>
      <c r="R218" s="43"/>
      <c r="S218" s="43"/>
      <c r="T218" s="43"/>
      <c r="U218" s="43"/>
    </row>
    <row r="219" spans="2:21">
      <c r="B219" s="43"/>
      <c r="C219" s="43"/>
      <c r="D219" s="90" t="s">
        <v>177</v>
      </c>
      <c r="E219" s="85">
        <v>1000</v>
      </c>
      <c r="F219" s="85">
        <v>1250</v>
      </c>
      <c r="G219" s="139">
        <f t="shared" si="4"/>
        <v>1287.5</v>
      </c>
      <c r="H219" s="85"/>
      <c r="I219" s="86">
        <v>1700</v>
      </c>
      <c r="J219" s="43"/>
      <c r="K219" s="83" t="s">
        <v>453</v>
      </c>
      <c r="L219" s="43"/>
      <c r="M219" s="43"/>
      <c r="N219" s="43"/>
      <c r="O219" s="43"/>
      <c r="P219" s="43"/>
      <c r="Q219" s="43"/>
      <c r="R219" s="43"/>
      <c r="S219" s="43"/>
      <c r="T219" s="43"/>
      <c r="U219" s="43"/>
    </row>
    <row r="220" spans="2:21">
      <c r="B220" s="43"/>
      <c r="C220" s="43"/>
      <c r="D220" s="91" t="s">
        <v>199</v>
      </c>
      <c r="E220" s="85"/>
      <c r="F220" s="43">
        <v>160</v>
      </c>
      <c r="G220" s="139">
        <f t="shared" si="4"/>
        <v>164.8</v>
      </c>
      <c r="H220" s="98"/>
      <c r="I220" s="82"/>
      <c r="J220" s="43"/>
      <c r="K220" s="83" t="s">
        <v>453</v>
      </c>
      <c r="L220" s="43"/>
      <c r="M220" s="43"/>
      <c r="N220" s="43"/>
      <c r="O220" s="43"/>
      <c r="P220" s="43"/>
      <c r="Q220" s="43"/>
      <c r="R220" s="43"/>
      <c r="S220" s="43"/>
      <c r="T220" s="43"/>
      <c r="U220" s="43"/>
    </row>
    <row r="221" spans="2:21">
      <c r="B221" s="43"/>
      <c r="C221" s="43"/>
      <c r="D221" s="91" t="s">
        <v>100</v>
      </c>
      <c r="E221" s="85">
        <v>900</v>
      </c>
      <c r="F221" s="43">
        <v>900</v>
      </c>
      <c r="G221" s="139">
        <f t="shared" si="4"/>
        <v>927</v>
      </c>
      <c r="H221" s="98"/>
      <c r="I221" s="82"/>
      <c r="J221" s="43"/>
      <c r="K221" s="83" t="s">
        <v>453</v>
      </c>
      <c r="L221" s="43"/>
      <c r="M221" s="43"/>
      <c r="N221" s="43"/>
      <c r="O221" s="43"/>
      <c r="P221" s="43"/>
      <c r="Q221" s="43"/>
      <c r="R221" s="43"/>
      <c r="S221" s="43"/>
      <c r="T221" s="43"/>
      <c r="U221" s="43"/>
    </row>
    <row r="222" spans="2:21">
      <c r="B222" s="43"/>
      <c r="C222" s="43"/>
      <c r="D222" s="90" t="s">
        <v>389</v>
      </c>
      <c r="E222" s="85"/>
      <c r="F222" s="43">
        <v>280</v>
      </c>
      <c r="G222" s="139">
        <f t="shared" si="4"/>
        <v>288.40000000000003</v>
      </c>
      <c r="H222" s="98"/>
      <c r="I222" s="82"/>
      <c r="J222" s="43"/>
      <c r="K222" s="83" t="s">
        <v>479</v>
      </c>
      <c r="L222" s="43"/>
      <c r="M222" s="43"/>
      <c r="N222" s="43"/>
      <c r="O222" s="43"/>
      <c r="P222" s="43"/>
      <c r="Q222" s="43"/>
      <c r="R222" s="43"/>
      <c r="S222" s="43"/>
      <c r="T222" s="43"/>
      <c r="U222" s="43"/>
    </row>
    <row r="223" spans="2:21">
      <c r="B223" s="43"/>
      <c r="C223" s="43"/>
      <c r="D223" s="140" t="s">
        <v>309</v>
      </c>
      <c r="E223" s="85"/>
      <c r="F223" s="43">
        <v>500</v>
      </c>
      <c r="G223" s="139">
        <f t="shared" si="4"/>
        <v>515</v>
      </c>
      <c r="H223" s="98"/>
      <c r="I223" s="82"/>
      <c r="J223" s="113" t="s">
        <v>521</v>
      </c>
      <c r="K223" s="83" t="s">
        <v>418</v>
      </c>
      <c r="L223" s="43"/>
      <c r="M223" s="43"/>
      <c r="N223" s="43"/>
      <c r="O223" s="43"/>
      <c r="P223" s="43"/>
      <c r="Q223" s="43"/>
      <c r="R223" s="43"/>
      <c r="S223" s="43"/>
      <c r="T223" s="43"/>
      <c r="U223" s="43"/>
    </row>
    <row r="224" spans="2:21" ht="28.8">
      <c r="B224" s="43"/>
      <c r="C224" s="43"/>
      <c r="D224" s="91" t="s">
        <v>82</v>
      </c>
      <c r="E224" s="85">
        <v>150</v>
      </c>
      <c r="F224" s="43">
        <v>185</v>
      </c>
      <c r="G224" s="139">
        <f t="shared" si="4"/>
        <v>190.55</v>
      </c>
      <c r="H224" s="98"/>
      <c r="I224" s="82"/>
      <c r="J224" s="43" t="s">
        <v>406</v>
      </c>
      <c r="K224" s="83" t="s">
        <v>482</v>
      </c>
      <c r="L224" s="43"/>
      <c r="M224" s="43"/>
      <c r="N224" s="43"/>
      <c r="O224" s="43"/>
      <c r="P224" s="43"/>
      <c r="Q224" s="43"/>
      <c r="R224" s="43"/>
      <c r="S224" s="43"/>
      <c r="T224" s="43"/>
      <c r="U224" s="43"/>
    </row>
    <row r="225" spans="2:21">
      <c r="B225" s="43"/>
      <c r="C225" s="43"/>
      <c r="D225" s="140" t="s">
        <v>412</v>
      </c>
      <c r="E225" s="85"/>
      <c r="F225" s="43">
        <v>1500</v>
      </c>
      <c r="G225" s="139">
        <f t="shared" si="4"/>
        <v>1545</v>
      </c>
      <c r="H225" s="98"/>
      <c r="I225" s="82"/>
      <c r="J225" s="43"/>
      <c r="K225" s="83" t="s">
        <v>483</v>
      </c>
      <c r="L225" s="43">
        <v>5</v>
      </c>
      <c r="M225" s="43"/>
      <c r="N225" s="43"/>
      <c r="O225" s="43"/>
      <c r="P225" s="43"/>
      <c r="Q225" s="43"/>
      <c r="R225" s="43"/>
      <c r="S225" s="43"/>
      <c r="T225" s="43"/>
      <c r="U225" s="43"/>
    </row>
    <row r="226" spans="2:21">
      <c r="B226" s="43"/>
      <c r="C226" s="43"/>
      <c r="D226" s="91" t="s">
        <v>78</v>
      </c>
      <c r="E226" s="85"/>
      <c r="F226" s="82">
        <v>850</v>
      </c>
      <c r="G226" s="139">
        <f t="shared" si="4"/>
        <v>875.5</v>
      </c>
      <c r="H226" s="98"/>
      <c r="I226" s="86">
        <v>1140</v>
      </c>
      <c r="J226" s="43"/>
      <c r="K226" s="83" t="s">
        <v>484</v>
      </c>
      <c r="L226" s="43"/>
      <c r="M226" s="43"/>
      <c r="N226" s="43"/>
      <c r="O226" s="43"/>
      <c r="P226" s="43"/>
      <c r="Q226" s="43"/>
      <c r="R226" s="43"/>
      <c r="S226" s="43"/>
      <c r="T226" s="43"/>
      <c r="U226" s="43"/>
    </row>
    <row r="227" spans="2:21">
      <c r="B227" s="43"/>
      <c r="C227" s="43"/>
      <c r="D227" s="91" t="s">
        <v>83</v>
      </c>
      <c r="E227" s="85"/>
      <c r="F227" s="43">
        <v>450</v>
      </c>
      <c r="G227" s="139">
        <f t="shared" si="4"/>
        <v>463.5</v>
      </c>
      <c r="H227" s="98"/>
      <c r="I227" s="82"/>
      <c r="J227" s="43" t="s">
        <v>407</v>
      </c>
      <c r="K227" s="83" t="s">
        <v>522</v>
      </c>
      <c r="L227" s="43"/>
      <c r="M227" s="43"/>
      <c r="N227" s="43"/>
      <c r="O227" s="43"/>
      <c r="P227" s="43"/>
      <c r="Q227" s="43"/>
      <c r="R227" s="43"/>
      <c r="S227" s="43"/>
      <c r="T227" s="43"/>
      <c r="U227" s="43"/>
    </row>
    <row r="228" spans="2:21">
      <c r="B228" s="43"/>
      <c r="C228" s="43"/>
      <c r="D228" s="90" t="s">
        <v>192</v>
      </c>
      <c r="E228" s="85"/>
      <c r="F228" s="85">
        <v>135</v>
      </c>
      <c r="G228" s="139">
        <f t="shared" si="4"/>
        <v>139.05000000000001</v>
      </c>
      <c r="H228" s="98"/>
      <c r="I228" s="86">
        <v>195</v>
      </c>
      <c r="J228" s="43"/>
      <c r="K228" s="83" t="s">
        <v>486</v>
      </c>
      <c r="L228" s="43">
        <v>1</v>
      </c>
      <c r="M228" s="43"/>
      <c r="N228" s="43"/>
      <c r="O228" s="43"/>
      <c r="P228" s="43"/>
      <c r="Q228" s="43"/>
      <c r="R228" s="43"/>
      <c r="S228" s="43"/>
      <c r="T228" s="43"/>
      <c r="U228" s="43"/>
    </row>
    <row r="229" spans="2:21">
      <c r="B229" s="43"/>
      <c r="C229" s="43"/>
      <c r="D229" s="90" t="s">
        <v>14</v>
      </c>
      <c r="E229" s="85">
        <v>125</v>
      </c>
      <c r="F229" s="43">
        <v>125</v>
      </c>
      <c r="G229" s="139">
        <f t="shared" si="4"/>
        <v>128.75</v>
      </c>
      <c r="H229" s="98"/>
      <c r="I229" s="82"/>
      <c r="J229" s="43"/>
      <c r="K229" s="83" t="s">
        <v>523</v>
      </c>
      <c r="L229" s="43"/>
      <c r="M229" s="43"/>
      <c r="N229" s="43"/>
      <c r="O229" s="43"/>
      <c r="P229" s="43"/>
      <c r="Q229" s="43"/>
      <c r="R229" s="43"/>
      <c r="S229" s="43"/>
      <c r="T229" s="43"/>
      <c r="U229" s="43"/>
    </row>
    <row r="230" spans="2:21">
      <c r="B230" s="43"/>
      <c r="C230" s="43"/>
      <c r="D230" s="140" t="s">
        <v>198</v>
      </c>
      <c r="E230" s="85"/>
      <c r="F230" s="43">
        <v>225</v>
      </c>
      <c r="G230" s="139">
        <f t="shared" si="4"/>
        <v>231.75</v>
      </c>
      <c r="H230" s="98"/>
      <c r="I230" s="82"/>
      <c r="J230" s="43"/>
      <c r="K230" s="83" t="s">
        <v>471</v>
      </c>
      <c r="L230" s="43">
        <v>2</v>
      </c>
      <c r="M230" s="43"/>
      <c r="N230" s="43"/>
      <c r="O230" s="43"/>
      <c r="P230" s="43"/>
      <c r="Q230" s="43"/>
      <c r="R230" s="43"/>
      <c r="S230" s="43"/>
      <c r="T230" s="43"/>
      <c r="U230" s="43"/>
    </row>
    <row r="231" spans="2:21">
      <c r="B231" s="43"/>
      <c r="C231" s="43"/>
      <c r="D231" s="140" t="s">
        <v>77</v>
      </c>
      <c r="E231" s="85">
        <v>325</v>
      </c>
      <c r="F231" s="43">
        <v>200</v>
      </c>
      <c r="G231" s="139">
        <f t="shared" si="4"/>
        <v>206</v>
      </c>
      <c r="H231" s="98"/>
      <c r="I231" s="82"/>
      <c r="J231" s="43"/>
      <c r="K231" s="83" t="s">
        <v>471</v>
      </c>
      <c r="L231" s="43"/>
      <c r="M231" s="43"/>
      <c r="N231" s="43"/>
      <c r="O231" s="43"/>
      <c r="P231" s="43"/>
      <c r="Q231" s="43"/>
      <c r="R231" s="43"/>
      <c r="S231" s="43"/>
      <c r="T231" s="43"/>
      <c r="U231" s="43"/>
    </row>
    <row r="232" spans="2:21">
      <c r="B232" s="43"/>
      <c r="C232" s="43"/>
      <c r="D232" s="140" t="s">
        <v>353</v>
      </c>
      <c r="E232" s="85"/>
      <c r="F232" s="85">
        <v>100</v>
      </c>
      <c r="G232" s="139">
        <f t="shared" si="4"/>
        <v>103</v>
      </c>
      <c r="H232" s="98"/>
      <c r="I232" s="86">
        <v>400</v>
      </c>
      <c r="J232" s="43"/>
      <c r="K232" s="83" t="s">
        <v>471</v>
      </c>
      <c r="L232" s="43"/>
      <c r="M232" s="43"/>
      <c r="N232" s="43"/>
      <c r="O232" s="43"/>
      <c r="P232" s="43"/>
      <c r="Q232" s="43"/>
      <c r="R232" s="43"/>
      <c r="S232" s="43"/>
      <c r="T232" s="43"/>
      <c r="U232" s="43"/>
    </row>
    <row r="233" spans="2:21">
      <c r="B233" s="43" t="s">
        <v>428</v>
      </c>
      <c r="C233" s="43" t="s">
        <v>422</v>
      </c>
      <c r="D233" s="140" t="s">
        <v>197</v>
      </c>
      <c r="E233" s="85"/>
      <c r="F233" s="43">
        <v>400</v>
      </c>
      <c r="G233" s="139">
        <f t="shared" si="4"/>
        <v>412</v>
      </c>
      <c r="H233" s="98"/>
      <c r="I233" s="82"/>
      <c r="J233" s="43"/>
      <c r="K233" s="83" t="s">
        <v>418</v>
      </c>
      <c r="L233" s="43">
        <v>2</v>
      </c>
      <c r="M233" s="43"/>
      <c r="N233" s="43"/>
      <c r="O233" s="43"/>
      <c r="P233" s="43"/>
      <c r="Q233" s="43"/>
      <c r="R233" s="43"/>
      <c r="S233" s="43"/>
      <c r="T233" s="43"/>
      <c r="U233" s="43"/>
    </row>
    <row r="234" spans="2:21">
      <c r="B234" s="43"/>
      <c r="C234" s="43"/>
      <c r="D234" s="91" t="s">
        <v>81</v>
      </c>
      <c r="E234" s="85"/>
      <c r="F234" s="43">
        <v>1250</v>
      </c>
      <c r="G234" s="139">
        <f t="shared" si="4"/>
        <v>1287.5</v>
      </c>
      <c r="H234" s="98"/>
      <c r="I234" s="82"/>
      <c r="J234" s="43" t="s">
        <v>408</v>
      </c>
      <c r="K234" s="83" t="s">
        <v>453</v>
      </c>
      <c r="L234" s="43"/>
      <c r="M234" s="43"/>
      <c r="N234" s="43"/>
      <c r="O234" s="43"/>
      <c r="P234" s="43"/>
      <c r="Q234" s="43"/>
      <c r="R234" s="43"/>
      <c r="S234" s="43"/>
      <c r="T234" s="43"/>
      <c r="U234" s="43"/>
    </row>
    <row r="235" spans="2:21">
      <c r="B235" s="43"/>
      <c r="C235" s="43"/>
      <c r="D235" s="90" t="s">
        <v>85</v>
      </c>
      <c r="E235" s="85">
        <v>150</v>
      </c>
      <c r="F235" s="43">
        <v>170</v>
      </c>
      <c r="G235" s="139">
        <f t="shared" si="4"/>
        <v>175.1</v>
      </c>
      <c r="H235" s="98"/>
      <c r="I235" s="82"/>
      <c r="J235" s="43"/>
      <c r="K235" s="83" t="s">
        <v>482</v>
      </c>
      <c r="L235" s="43"/>
      <c r="M235" s="43"/>
      <c r="N235" s="43"/>
      <c r="O235" s="43"/>
      <c r="P235" s="43"/>
      <c r="Q235" s="43"/>
      <c r="R235" s="43"/>
      <c r="S235" s="43"/>
      <c r="T235" s="43"/>
      <c r="U235" s="43"/>
    </row>
    <row r="236" spans="2:21">
      <c r="B236" s="43"/>
      <c r="C236" s="43"/>
      <c r="D236" s="90" t="s">
        <v>86</v>
      </c>
      <c r="E236" s="85"/>
      <c r="F236" s="43">
        <v>430</v>
      </c>
      <c r="G236" s="139">
        <f t="shared" si="4"/>
        <v>442.90000000000003</v>
      </c>
      <c r="H236" s="98"/>
      <c r="I236" s="82"/>
      <c r="J236" s="43"/>
      <c r="K236" s="83" t="s">
        <v>453</v>
      </c>
      <c r="L236" s="43"/>
      <c r="M236" s="43"/>
      <c r="N236" s="43"/>
      <c r="O236" s="43"/>
      <c r="P236" s="43"/>
      <c r="Q236" s="43"/>
      <c r="R236" s="43"/>
      <c r="S236" s="43"/>
      <c r="T236" s="43"/>
      <c r="U236" s="43"/>
    </row>
    <row r="237" spans="2:21">
      <c r="B237" s="43"/>
      <c r="C237" s="43"/>
      <c r="D237" s="90" t="s">
        <v>323</v>
      </c>
      <c r="E237" s="85"/>
      <c r="F237" s="43">
        <v>70</v>
      </c>
      <c r="G237" s="139">
        <f t="shared" si="4"/>
        <v>72.100000000000009</v>
      </c>
      <c r="H237" s="98"/>
      <c r="I237" s="82"/>
      <c r="J237" s="43"/>
      <c r="K237" s="83" t="s">
        <v>479</v>
      </c>
      <c r="L237" s="43"/>
      <c r="M237" s="43"/>
      <c r="N237" s="43"/>
      <c r="O237" s="43"/>
      <c r="P237" s="43"/>
      <c r="Q237" s="43"/>
      <c r="R237" s="43"/>
      <c r="S237" s="43"/>
      <c r="T237" s="43"/>
      <c r="U237" s="43"/>
    </row>
    <row r="238" spans="2:21">
      <c r="B238" s="43"/>
      <c r="C238" s="43"/>
      <c r="D238" s="91" t="s">
        <v>58</v>
      </c>
      <c r="E238" s="85"/>
      <c r="F238" s="43">
        <v>65</v>
      </c>
      <c r="G238" s="139">
        <f t="shared" si="4"/>
        <v>66.95</v>
      </c>
      <c r="H238" s="98"/>
      <c r="I238" s="82"/>
      <c r="J238" s="43"/>
      <c r="K238" s="83" t="s">
        <v>453</v>
      </c>
      <c r="L238" s="43"/>
      <c r="M238" s="43"/>
      <c r="N238" s="43"/>
      <c r="O238" s="43"/>
      <c r="P238" s="43"/>
      <c r="Q238" s="43"/>
      <c r="R238" s="43"/>
      <c r="S238" s="43"/>
      <c r="T238" s="43"/>
      <c r="U238" s="43"/>
    </row>
    <row r="239" spans="2:21">
      <c r="B239" s="43"/>
      <c r="C239" s="43"/>
      <c r="D239" s="91" t="s">
        <v>349</v>
      </c>
      <c r="E239" s="85"/>
      <c r="F239" s="43">
        <v>45</v>
      </c>
      <c r="G239" s="139">
        <f t="shared" si="4"/>
        <v>46.35</v>
      </c>
      <c r="H239" s="98"/>
      <c r="I239" s="82"/>
      <c r="J239" s="43"/>
      <c r="K239" s="83" t="s">
        <v>482</v>
      </c>
      <c r="L239" s="43"/>
      <c r="M239" s="43"/>
      <c r="N239" s="43"/>
      <c r="O239" s="43"/>
      <c r="P239" s="43"/>
      <c r="Q239" s="43"/>
      <c r="R239" s="43"/>
      <c r="S239" s="43"/>
      <c r="T239" s="43"/>
      <c r="U239" s="43"/>
    </row>
    <row r="240" spans="2:21">
      <c r="B240" s="43"/>
      <c r="C240" s="43"/>
      <c r="D240" s="90" t="s">
        <v>92</v>
      </c>
      <c r="E240" s="85"/>
      <c r="F240" s="43">
        <v>530</v>
      </c>
      <c r="G240" s="139">
        <f t="shared" si="4"/>
        <v>545.9</v>
      </c>
      <c r="H240" s="98"/>
      <c r="I240" s="82"/>
      <c r="J240" s="43"/>
      <c r="K240" s="83" t="s">
        <v>498</v>
      </c>
      <c r="L240" s="43"/>
      <c r="M240" s="43"/>
      <c r="N240" s="43"/>
      <c r="O240" s="43"/>
      <c r="P240" s="43"/>
      <c r="Q240" s="43"/>
      <c r="R240" s="43"/>
      <c r="S240" s="43"/>
      <c r="T240" s="43"/>
      <c r="U240" s="43"/>
    </row>
    <row r="241" spans="2:21">
      <c r="B241" s="43"/>
      <c r="C241" s="43"/>
      <c r="D241" s="90" t="s">
        <v>80</v>
      </c>
      <c r="E241" s="85"/>
      <c r="F241" s="82">
        <v>75</v>
      </c>
      <c r="G241" s="139">
        <f t="shared" si="4"/>
        <v>77.25</v>
      </c>
      <c r="H241" s="98"/>
      <c r="I241" s="82"/>
      <c r="J241" s="43" t="s">
        <v>409</v>
      </c>
      <c r="K241" s="83" t="s">
        <v>498</v>
      </c>
      <c r="L241" s="43"/>
      <c r="M241" s="43"/>
      <c r="N241" s="43"/>
      <c r="O241" s="43"/>
      <c r="P241" s="43"/>
      <c r="Q241" s="43"/>
      <c r="R241" s="43"/>
      <c r="S241" s="43"/>
      <c r="T241" s="43"/>
      <c r="U241" s="43"/>
    </row>
    <row r="242" spans="2:21" ht="28.8">
      <c r="B242" s="43"/>
      <c r="C242" s="43"/>
      <c r="D242" s="90" t="s">
        <v>114</v>
      </c>
      <c r="E242" s="85"/>
      <c r="F242" s="43">
        <v>210</v>
      </c>
      <c r="G242" s="139">
        <f t="shared" si="4"/>
        <v>216.3</v>
      </c>
      <c r="H242" s="98"/>
      <c r="I242" s="86">
        <v>225</v>
      </c>
      <c r="J242" s="43"/>
      <c r="K242" s="83" t="s">
        <v>500</v>
      </c>
      <c r="L242" s="43"/>
      <c r="M242" s="43"/>
      <c r="N242" s="43"/>
      <c r="O242" s="43"/>
      <c r="P242" s="43"/>
      <c r="Q242" s="43"/>
      <c r="R242" s="43"/>
      <c r="S242" s="43"/>
      <c r="T242" s="43"/>
      <c r="U242" s="43"/>
    </row>
    <row r="243" spans="2:21">
      <c r="B243" s="43"/>
      <c r="C243" s="43"/>
      <c r="D243" s="140" t="s">
        <v>200</v>
      </c>
      <c r="E243" s="85"/>
      <c r="F243" s="43">
        <v>225</v>
      </c>
      <c r="G243" s="139">
        <f t="shared" si="4"/>
        <v>231.75</v>
      </c>
      <c r="H243" s="98"/>
      <c r="I243" s="86">
        <v>645</v>
      </c>
      <c r="J243" s="43"/>
      <c r="K243" s="83" t="s">
        <v>483</v>
      </c>
      <c r="L243" s="43"/>
      <c r="M243" s="43"/>
      <c r="N243" s="43"/>
      <c r="O243" s="43"/>
      <c r="P243" s="43"/>
      <c r="Q243" s="43"/>
      <c r="R243" s="43"/>
      <c r="S243" s="43"/>
      <c r="T243" s="43"/>
      <c r="U243" s="43"/>
    </row>
    <row r="244" spans="2:21">
      <c r="B244" s="43"/>
      <c r="C244" s="43"/>
      <c r="D244" s="90" t="s">
        <v>151</v>
      </c>
      <c r="E244" s="85">
        <v>100</v>
      </c>
      <c r="F244" s="43">
        <v>110</v>
      </c>
      <c r="G244" s="139">
        <f t="shared" si="4"/>
        <v>113.3</v>
      </c>
      <c r="H244" s="98"/>
      <c r="I244" s="82"/>
      <c r="J244" s="43"/>
      <c r="K244" s="83" t="s">
        <v>490</v>
      </c>
      <c r="L244" s="43"/>
      <c r="M244" s="43"/>
      <c r="N244" s="43"/>
      <c r="O244" s="43"/>
      <c r="P244" s="43"/>
      <c r="Q244" s="43"/>
      <c r="R244" s="43"/>
      <c r="S244" s="43"/>
      <c r="T244" s="43"/>
      <c r="U244" s="43"/>
    </row>
    <row r="245" spans="2:21">
      <c r="B245" s="43"/>
      <c r="C245" s="43"/>
      <c r="D245" s="90" t="s">
        <v>194</v>
      </c>
      <c r="E245" s="85"/>
      <c r="F245" s="43">
        <v>300</v>
      </c>
      <c r="G245" s="139">
        <f t="shared" si="4"/>
        <v>309</v>
      </c>
      <c r="H245" s="98"/>
      <c r="I245" s="82"/>
      <c r="J245" s="43"/>
      <c r="K245" s="83" t="s">
        <v>504</v>
      </c>
      <c r="L245" s="43"/>
      <c r="M245" s="43"/>
      <c r="N245" s="43"/>
      <c r="O245" s="43"/>
      <c r="P245" s="43"/>
      <c r="Q245" s="43"/>
      <c r="R245" s="43"/>
      <c r="S245" s="43"/>
      <c r="T245" s="43"/>
      <c r="U245" s="43"/>
    </row>
    <row r="246" spans="2:21">
      <c r="B246" s="43"/>
      <c r="C246" s="43"/>
      <c r="D246" s="91" t="s">
        <v>89</v>
      </c>
      <c r="E246" s="85"/>
      <c r="F246" s="43">
        <v>525</v>
      </c>
      <c r="G246" s="139">
        <f t="shared" si="4"/>
        <v>540.75</v>
      </c>
      <c r="H246" s="98"/>
      <c r="I246" s="82"/>
      <c r="J246" s="43"/>
      <c r="K246" s="83" t="s">
        <v>504</v>
      </c>
      <c r="L246" s="43"/>
      <c r="M246" s="43"/>
      <c r="N246" s="43"/>
      <c r="O246" s="43"/>
      <c r="P246" s="43"/>
      <c r="Q246" s="43"/>
      <c r="R246" s="43"/>
      <c r="S246" s="43"/>
      <c r="T246" s="43"/>
      <c r="U246" s="43"/>
    </row>
    <row r="247" spans="2:21">
      <c r="B247" s="43"/>
      <c r="C247" s="43"/>
      <c r="D247" s="90" t="s">
        <v>90</v>
      </c>
      <c r="E247" s="85"/>
      <c r="F247" s="43">
        <v>150</v>
      </c>
      <c r="G247" s="139">
        <f t="shared" si="4"/>
        <v>154.5</v>
      </c>
      <c r="H247" s="98"/>
      <c r="I247" s="82"/>
      <c r="J247" s="43"/>
      <c r="K247" s="83" t="s">
        <v>453</v>
      </c>
      <c r="L247" s="43"/>
      <c r="M247" s="43"/>
      <c r="N247" s="43"/>
      <c r="O247" s="43"/>
      <c r="P247" s="43"/>
      <c r="Q247" s="43"/>
      <c r="R247" s="43"/>
      <c r="S247" s="43"/>
      <c r="T247" s="43"/>
      <c r="U247" s="43"/>
    </row>
    <row r="248" spans="2:21">
      <c r="B248" s="43"/>
      <c r="C248" s="43"/>
      <c r="D248" s="91" t="s">
        <v>207</v>
      </c>
      <c r="E248" s="85"/>
      <c r="F248" s="43">
        <v>54</v>
      </c>
      <c r="G248" s="139">
        <f t="shared" si="4"/>
        <v>55.620000000000005</v>
      </c>
      <c r="H248" s="98"/>
      <c r="I248" s="82"/>
      <c r="J248" s="43"/>
      <c r="K248" s="83" t="s">
        <v>504</v>
      </c>
      <c r="L248" s="43"/>
      <c r="M248" s="43"/>
      <c r="N248" s="43"/>
      <c r="O248" s="43"/>
      <c r="P248" s="43"/>
      <c r="Q248" s="43"/>
      <c r="R248" s="43"/>
      <c r="S248" s="43"/>
      <c r="T248" s="43"/>
      <c r="U248" s="43"/>
    </row>
    <row r="249" spans="2:21">
      <c r="B249" s="43"/>
      <c r="C249" s="43"/>
      <c r="D249" s="91" t="s">
        <v>404</v>
      </c>
      <c r="E249" s="85"/>
      <c r="F249" s="43"/>
      <c r="G249" s="139">
        <f t="shared" si="4"/>
        <v>0</v>
      </c>
      <c r="H249" s="98"/>
      <c r="I249" s="82"/>
      <c r="J249" s="43"/>
      <c r="K249" s="83" t="s">
        <v>504</v>
      </c>
      <c r="L249" s="43"/>
      <c r="M249" s="43"/>
      <c r="N249" s="43"/>
      <c r="O249" s="43"/>
      <c r="P249" s="43"/>
      <c r="Q249" s="43"/>
      <c r="R249" s="43"/>
      <c r="S249" s="43"/>
      <c r="T249" s="43"/>
      <c r="U249" s="43"/>
    </row>
    <row r="250" spans="2:21">
      <c r="B250" s="43"/>
      <c r="C250" s="43"/>
      <c r="D250" s="90" t="s">
        <v>91</v>
      </c>
      <c r="E250" s="85"/>
      <c r="F250" s="43">
        <v>245</v>
      </c>
      <c r="G250" s="139">
        <f t="shared" si="4"/>
        <v>252.35</v>
      </c>
      <c r="H250" s="98"/>
      <c r="I250" s="82"/>
      <c r="J250" s="43"/>
      <c r="K250" s="83" t="s">
        <v>504</v>
      </c>
      <c r="L250" s="43"/>
      <c r="M250" s="43"/>
      <c r="N250" s="43"/>
      <c r="O250" s="43"/>
      <c r="P250" s="43"/>
      <c r="Q250" s="43"/>
      <c r="R250" s="43"/>
      <c r="S250" s="43"/>
      <c r="T250" s="43"/>
      <c r="U250" s="43"/>
    </row>
    <row r="251" spans="2:21">
      <c r="B251" s="43"/>
      <c r="C251" s="43"/>
      <c r="D251" s="90" t="s">
        <v>70</v>
      </c>
      <c r="E251" s="85"/>
      <c r="F251" s="43">
        <v>835</v>
      </c>
      <c r="G251" s="139">
        <f t="shared" si="4"/>
        <v>860.05000000000007</v>
      </c>
      <c r="H251" s="98"/>
      <c r="I251" s="86">
        <v>1150</v>
      </c>
      <c r="J251" s="43"/>
      <c r="K251" s="83" t="s">
        <v>418</v>
      </c>
      <c r="L251" s="43"/>
      <c r="M251" s="43"/>
      <c r="N251" s="43"/>
      <c r="O251" s="43"/>
      <c r="P251" s="43"/>
      <c r="Q251" s="43"/>
      <c r="R251" s="43"/>
      <c r="S251" s="43"/>
      <c r="T251" s="43"/>
      <c r="U251" s="43"/>
    </row>
    <row r="252" spans="2:21">
      <c r="B252" s="43"/>
      <c r="C252" s="43"/>
      <c r="D252" s="90" t="s">
        <v>325</v>
      </c>
      <c r="E252" s="85"/>
      <c r="F252" s="43">
        <v>340</v>
      </c>
      <c r="G252" s="139">
        <f t="shared" si="4"/>
        <v>350.2</v>
      </c>
      <c r="H252" s="98"/>
      <c r="I252" s="82"/>
      <c r="J252" s="43"/>
      <c r="K252" s="83" t="s">
        <v>418</v>
      </c>
      <c r="L252" s="66"/>
      <c r="M252" s="43"/>
      <c r="N252" s="43"/>
      <c r="O252" s="43"/>
      <c r="P252" s="43"/>
      <c r="Q252" s="43"/>
      <c r="R252" s="43"/>
      <c r="S252" s="43"/>
      <c r="T252" s="43"/>
      <c r="U252" s="43"/>
    </row>
    <row r="253" spans="2:21">
      <c r="B253" s="43"/>
      <c r="C253" s="43"/>
      <c r="D253" s="91" t="s">
        <v>405</v>
      </c>
      <c r="E253" s="85"/>
      <c r="F253" s="43"/>
      <c r="G253" s="139">
        <f t="shared" si="4"/>
        <v>0</v>
      </c>
      <c r="H253" s="98"/>
      <c r="I253" s="82"/>
      <c r="J253" s="43"/>
      <c r="K253" s="83" t="s">
        <v>471</v>
      </c>
      <c r="L253" s="43">
        <v>2</v>
      </c>
      <c r="M253" s="43"/>
      <c r="N253" s="43"/>
      <c r="O253" s="43"/>
      <c r="P253" s="43"/>
      <c r="Q253" s="43"/>
      <c r="R253" s="43"/>
      <c r="S253" s="43"/>
      <c r="T253" s="43"/>
      <c r="U253" s="43"/>
    </row>
    <row r="254" spans="2:21">
      <c r="G254" s="43"/>
      <c r="H254" s="98"/>
      <c r="I254" s="65"/>
    </row>
    <row r="255" spans="2:21">
      <c r="G255" s="65"/>
      <c r="H255" s="98"/>
      <c r="I255" s="65"/>
    </row>
    <row r="256" spans="2:21">
      <c r="G256" s="65"/>
      <c r="H256" s="98"/>
      <c r="I256" s="65"/>
    </row>
    <row r="257" spans="2:23">
      <c r="G257" s="65"/>
      <c r="H257" s="98"/>
      <c r="I257" s="65"/>
    </row>
    <row r="258" spans="2:23">
      <c r="G258" s="43"/>
      <c r="H258" s="98"/>
      <c r="I258" s="65"/>
    </row>
    <row r="259" spans="2:23">
      <c r="G259" s="43"/>
      <c r="H259" s="98"/>
      <c r="I259" s="65"/>
    </row>
    <row r="260" spans="2:23">
      <c r="G260" s="43"/>
      <c r="H260" s="98"/>
      <c r="I260" s="65"/>
    </row>
    <row r="261" spans="2:23" ht="46.1">
      <c r="D261" s="95" t="s">
        <v>513</v>
      </c>
      <c r="G261" s="43"/>
      <c r="H261" s="98"/>
      <c r="I261" s="43" t="s">
        <v>350</v>
      </c>
    </row>
    <row r="262" spans="2:23" ht="28.8">
      <c r="B262" s="152" t="s">
        <v>433</v>
      </c>
      <c r="C262" s="152"/>
      <c r="G262" s="72" t="s">
        <v>368</v>
      </c>
      <c r="I262" s="73">
        <v>42330</v>
      </c>
    </row>
    <row r="263" spans="2:23" s="81" customFormat="1" ht="46.1">
      <c r="B263" s="74" t="s">
        <v>425</v>
      </c>
      <c r="C263" s="74" t="s">
        <v>438</v>
      </c>
      <c r="D263" s="75" t="s">
        <v>537</v>
      </c>
      <c r="E263" s="48" t="s">
        <v>337</v>
      </c>
      <c r="F263" s="115" t="s">
        <v>336</v>
      </c>
      <c r="G263" s="116" t="s">
        <v>555</v>
      </c>
      <c r="H263" s="102" t="s">
        <v>508</v>
      </c>
      <c r="I263" s="77" t="s">
        <v>509</v>
      </c>
      <c r="J263" s="78" t="s">
        <v>413</v>
      </c>
      <c r="K263" s="79" t="s">
        <v>416</v>
      </c>
      <c r="L263" s="80" t="s">
        <v>411</v>
      </c>
      <c r="M263" s="80"/>
      <c r="N263" s="80"/>
      <c r="O263" s="80"/>
      <c r="P263" s="80"/>
      <c r="Q263" s="80"/>
      <c r="R263" s="80"/>
      <c r="S263" s="80"/>
      <c r="T263" s="80"/>
      <c r="U263" s="80"/>
      <c r="V263" s="59"/>
      <c r="W263" s="59"/>
    </row>
    <row r="264" spans="2:23">
      <c r="B264" s="65" t="s">
        <v>427</v>
      </c>
      <c r="C264" s="65" t="s">
        <v>462</v>
      </c>
      <c r="D264" s="112" t="s">
        <v>57</v>
      </c>
      <c r="E264" s="85">
        <v>300</v>
      </c>
      <c r="F264" s="43">
        <v>250</v>
      </c>
      <c r="G264" s="43">
        <f>F264*1.03</f>
        <v>257.5</v>
      </c>
      <c r="H264" s="98"/>
      <c r="I264" s="82"/>
      <c r="J264" s="65" t="s">
        <v>419</v>
      </c>
      <c r="K264" s="83" t="s">
        <v>418</v>
      </c>
      <c r="L264" s="43"/>
      <c r="M264" s="43"/>
      <c r="N264" s="43"/>
      <c r="O264" s="43"/>
      <c r="P264" s="43"/>
      <c r="Q264" s="43"/>
      <c r="R264" s="43"/>
      <c r="S264" s="43"/>
      <c r="T264" s="43"/>
      <c r="U264" s="43"/>
    </row>
    <row r="265" spans="2:23">
      <c r="B265" s="65" t="s">
        <v>470</v>
      </c>
      <c r="C265" s="65" t="s">
        <v>469</v>
      </c>
      <c r="D265" s="104" t="s">
        <v>183</v>
      </c>
      <c r="E265" s="85">
        <v>80</v>
      </c>
      <c r="F265" s="70">
        <v>110</v>
      </c>
      <c r="G265" s="139">
        <f t="shared" ref="G265:G321" si="5">F265*1.03</f>
        <v>113.3</v>
      </c>
      <c r="H265" s="98">
        <v>159</v>
      </c>
      <c r="I265" s="86">
        <v>200</v>
      </c>
      <c r="J265" s="43"/>
      <c r="K265" s="83"/>
      <c r="L265" s="43"/>
      <c r="M265" s="43"/>
      <c r="N265" s="43"/>
      <c r="O265" s="43"/>
      <c r="P265" s="43"/>
      <c r="Q265" s="43"/>
      <c r="R265" s="43"/>
      <c r="S265" s="43"/>
      <c r="T265" s="43"/>
      <c r="U265" s="43"/>
    </row>
    <row r="266" spans="2:23">
      <c r="B266" s="106" t="s">
        <v>492</v>
      </c>
      <c r="C266" s="106" t="s">
        <v>519</v>
      </c>
      <c r="D266" s="105" t="s">
        <v>518</v>
      </c>
      <c r="E266" s="85"/>
      <c r="F266" s="106">
        <v>150</v>
      </c>
      <c r="G266" s="139">
        <f t="shared" si="5"/>
        <v>154.5</v>
      </c>
      <c r="H266" s="106"/>
      <c r="I266" s="86">
        <v>370</v>
      </c>
      <c r="J266" s="106"/>
      <c r="K266" s="83"/>
      <c r="L266" s="106"/>
      <c r="M266" s="106"/>
      <c r="N266" s="106"/>
      <c r="O266" s="106"/>
      <c r="P266" s="106"/>
      <c r="Q266" s="106"/>
      <c r="R266" s="106"/>
      <c r="S266" s="106"/>
      <c r="T266" s="106"/>
      <c r="U266" s="106"/>
    </row>
    <row r="267" spans="2:23">
      <c r="B267" s="106"/>
      <c r="C267" s="106"/>
      <c r="D267" s="105" t="s">
        <v>520</v>
      </c>
      <c r="E267" s="85"/>
      <c r="F267" s="70">
        <v>400</v>
      </c>
      <c r="G267" s="139">
        <f t="shared" si="5"/>
        <v>412</v>
      </c>
      <c r="H267" s="106"/>
      <c r="I267" s="82"/>
      <c r="J267" s="106"/>
      <c r="K267" s="83"/>
      <c r="L267" s="106"/>
      <c r="M267" s="106"/>
      <c r="N267" s="106"/>
      <c r="O267" s="106"/>
      <c r="P267" s="106"/>
      <c r="Q267" s="106"/>
      <c r="R267" s="106"/>
      <c r="S267" s="106"/>
      <c r="T267" s="106"/>
      <c r="U267" s="106"/>
    </row>
    <row r="268" spans="2:23">
      <c r="B268" s="65" t="s">
        <v>445</v>
      </c>
      <c r="C268" s="65" t="s">
        <v>476</v>
      </c>
      <c r="D268" s="112" t="s">
        <v>351</v>
      </c>
      <c r="E268" s="85"/>
      <c r="F268" s="70">
        <v>350</v>
      </c>
      <c r="G268" s="139">
        <f t="shared" si="5"/>
        <v>360.5</v>
      </c>
      <c r="H268" s="98"/>
      <c r="I268" s="86">
        <v>580</v>
      </c>
      <c r="J268" s="43"/>
      <c r="K268" s="83"/>
      <c r="L268" s="43"/>
      <c r="M268" s="43"/>
      <c r="N268" s="43"/>
      <c r="O268" s="43"/>
      <c r="P268" s="43"/>
      <c r="Q268" s="43"/>
      <c r="R268" s="43"/>
      <c r="S268" s="43"/>
      <c r="T268" s="43"/>
      <c r="U268" s="43"/>
    </row>
    <row r="269" spans="2:23">
      <c r="B269" s="43"/>
      <c r="C269" s="43"/>
      <c r="D269" s="112" t="s">
        <v>380</v>
      </c>
      <c r="E269" s="85"/>
      <c r="F269" s="70">
        <v>60</v>
      </c>
      <c r="G269" s="139">
        <f t="shared" si="5"/>
        <v>61.800000000000004</v>
      </c>
      <c r="H269" s="98"/>
      <c r="I269" s="86">
        <v>184</v>
      </c>
      <c r="J269" s="43"/>
      <c r="K269" s="83" t="s">
        <v>524</v>
      </c>
      <c r="L269" s="43"/>
      <c r="M269" s="43"/>
      <c r="N269" s="43"/>
      <c r="O269" s="43"/>
      <c r="P269" s="43"/>
      <c r="Q269" s="43"/>
      <c r="R269" s="43"/>
      <c r="S269" s="43"/>
      <c r="T269" s="43"/>
      <c r="U269" s="43"/>
    </row>
    <row r="270" spans="2:23">
      <c r="B270" s="101" t="s">
        <v>463</v>
      </c>
      <c r="C270" s="101" t="s">
        <v>510</v>
      </c>
      <c r="D270" s="104" t="s">
        <v>439</v>
      </c>
      <c r="E270" s="43"/>
      <c r="F270" s="43">
        <v>275</v>
      </c>
      <c r="G270" s="139">
        <f t="shared" si="5"/>
        <v>283.25</v>
      </c>
      <c r="H270" s="98"/>
      <c r="I270" s="82"/>
      <c r="J270" s="43"/>
      <c r="K270" s="83"/>
      <c r="L270" s="43"/>
      <c r="M270" s="43"/>
      <c r="N270" s="43"/>
      <c r="O270" s="43"/>
      <c r="P270" s="43"/>
      <c r="Q270" s="43"/>
      <c r="R270" s="43"/>
      <c r="S270" s="43"/>
      <c r="T270" s="43"/>
      <c r="U270" s="43"/>
    </row>
    <row r="271" spans="2:23" ht="57.6">
      <c r="B271" s="65" t="s">
        <v>445</v>
      </c>
      <c r="C271" s="43"/>
      <c r="D271" s="112" t="s">
        <v>178</v>
      </c>
      <c r="E271" s="85">
        <v>225</v>
      </c>
      <c r="F271" s="70">
        <v>200</v>
      </c>
      <c r="G271" s="139">
        <f t="shared" si="5"/>
        <v>206</v>
      </c>
      <c r="H271" s="98"/>
      <c r="I271" s="82"/>
      <c r="J271" s="43"/>
      <c r="K271" s="83" t="s">
        <v>534</v>
      </c>
      <c r="L271" s="43"/>
      <c r="M271" s="43"/>
      <c r="N271" s="43"/>
      <c r="O271" s="43"/>
      <c r="P271" s="43"/>
      <c r="Q271" s="43"/>
      <c r="R271" s="43"/>
      <c r="S271" s="43"/>
      <c r="T271" s="43"/>
      <c r="U271" s="43"/>
    </row>
    <row r="272" spans="2:23">
      <c r="B272" s="65" t="s">
        <v>492</v>
      </c>
      <c r="C272" s="65" t="s">
        <v>491</v>
      </c>
      <c r="D272" s="112" t="s">
        <v>147</v>
      </c>
      <c r="E272" s="85"/>
      <c r="F272" s="43">
        <v>350</v>
      </c>
      <c r="G272" s="139">
        <f t="shared" si="5"/>
        <v>360.5</v>
      </c>
      <c r="H272" s="98"/>
      <c r="I272" s="82"/>
      <c r="J272" s="43"/>
      <c r="K272" s="83"/>
      <c r="L272" s="43"/>
      <c r="M272" s="43"/>
      <c r="N272" s="43"/>
      <c r="O272" s="43"/>
      <c r="P272" s="43"/>
      <c r="Q272" s="43"/>
      <c r="R272" s="43"/>
      <c r="S272" s="43"/>
      <c r="T272" s="43"/>
      <c r="U272" s="43"/>
    </row>
    <row r="273" spans="2:21">
      <c r="B273" s="65" t="s">
        <v>470</v>
      </c>
      <c r="C273" s="65" t="s">
        <v>497</v>
      </c>
      <c r="D273" s="112" t="s">
        <v>88</v>
      </c>
      <c r="E273" s="85"/>
      <c r="F273" s="43">
        <v>100</v>
      </c>
      <c r="G273" s="139">
        <f t="shared" si="5"/>
        <v>103</v>
      </c>
      <c r="H273" s="98"/>
      <c r="I273" s="82"/>
      <c r="J273" s="43"/>
      <c r="K273" s="83"/>
      <c r="L273" s="43"/>
      <c r="M273" s="43"/>
      <c r="N273" s="43"/>
      <c r="O273" s="43"/>
      <c r="P273" s="43"/>
      <c r="Q273" s="43"/>
      <c r="R273" s="43"/>
      <c r="S273" s="43"/>
      <c r="T273" s="43"/>
      <c r="U273" s="43"/>
    </row>
    <row r="274" spans="2:21">
      <c r="B274" s="65" t="s">
        <v>442</v>
      </c>
      <c r="C274" s="65" t="s">
        <v>441</v>
      </c>
      <c r="D274" s="104" t="s">
        <v>308</v>
      </c>
      <c r="E274" s="85"/>
      <c r="F274" s="70">
        <v>400</v>
      </c>
      <c r="G274" s="139">
        <f t="shared" si="5"/>
        <v>412</v>
      </c>
      <c r="H274" s="98"/>
      <c r="I274" s="82"/>
      <c r="J274" s="43"/>
      <c r="K274" s="83"/>
      <c r="L274" s="43"/>
      <c r="M274" s="43"/>
      <c r="N274" s="43"/>
      <c r="O274" s="43"/>
      <c r="P274" s="43"/>
      <c r="Q274" s="43"/>
      <c r="R274" s="43"/>
      <c r="S274" s="43"/>
      <c r="T274" s="43"/>
      <c r="U274" s="43"/>
    </row>
    <row r="275" spans="2:21">
      <c r="B275" s="65" t="s">
        <v>427</v>
      </c>
      <c r="C275" s="65" t="s">
        <v>501</v>
      </c>
      <c r="D275" s="112" t="s">
        <v>56</v>
      </c>
      <c r="E275" s="85"/>
      <c r="F275" s="43">
        <v>275</v>
      </c>
      <c r="G275" s="139">
        <f t="shared" si="5"/>
        <v>283.25</v>
      </c>
      <c r="H275" s="98"/>
      <c r="I275" s="82"/>
      <c r="J275" s="43"/>
      <c r="K275" s="83"/>
      <c r="L275" s="43"/>
      <c r="M275" s="43"/>
      <c r="N275" s="43"/>
      <c r="O275" s="43"/>
      <c r="P275" s="43"/>
      <c r="Q275" s="43"/>
      <c r="R275" s="43"/>
      <c r="S275" s="43"/>
      <c r="T275" s="43"/>
      <c r="U275" s="43"/>
    </row>
    <row r="276" spans="2:21">
      <c r="B276" s="43"/>
      <c r="C276" s="43"/>
      <c r="D276" s="112" t="s">
        <v>352</v>
      </c>
      <c r="E276" s="85"/>
      <c r="F276" s="98">
        <v>20</v>
      </c>
      <c r="G276" s="139">
        <f t="shared" si="5"/>
        <v>20.6</v>
      </c>
      <c r="H276" s="98"/>
      <c r="I276" s="86">
        <v>52</v>
      </c>
      <c r="J276" s="43"/>
      <c r="K276" s="83"/>
      <c r="L276" s="43"/>
      <c r="M276" s="43"/>
      <c r="N276" s="43"/>
      <c r="O276" s="43"/>
      <c r="P276" s="43"/>
      <c r="Q276" s="43"/>
      <c r="R276" s="43"/>
      <c r="S276" s="43"/>
      <c r="T276" s="43"/>
      <c r="U276" s="43"/>
    </row>
    <row r="277" spans="2:21">
      <c r="B277" s="113" t="s">
        <v>450</v>
      </c>
      <c r="C277" s="113" t="s">
        <v>450</v>
      </c>
      <c r="D277" s="112" t="s">
        <v>526</v>
      </c>
      <c r="E277" s="85"/>
      <c r="F277" s="70">
        <v>40</v>
      </c>
      <c r="G277" s="139">
        <f t="shared" si="5"/>
        <v>41.2</v>
      </c>
      <c r="H277" s="101"/>
      <c r="I277" s="82"/>
      <c r="J277" s="101"/>
      <c r="K277" s="83"/>
      <c r="L277" s="101"/>
      <c r="M277" s="101"/>
      <c r="N277" s="101"/>
      <c r="O277" s="101"/>
      <c r="P277" s="101"/>
      <c r="Q277" s="101"/>
      <c r="R277" s="101"/>
      <c r="S277" s="101"/>
      <c r="T277" s="101"/>
      <c r="U277" s="101"/>
    </row>
    <row r="278" spans="2:21">
      <c r="B278" s="65" t="s">
        <v>427</v>
      </c>
      <c r="C278" s="65" t="s">
        <v>505</v>
      </c>
      <c r="D278" s="112" t="s">
        <v>180</v>
      </c>
      <c r="E278" s="85">
        <v>425</v>
      </c>
      <c r="F278" s="70">
        <v>375</v>
      </c>
      <c r="G278" s="139">
        <f t="shared" si="5"/>
        <v>386.25</v>
      </c>
      <c r="H278" s="98"/>
      <c r="I278" s="86">
        <v>842</v>
      </c>
      <c r="J278" s="43"/>
      <c r="K278" s="83"/>
      <c r="L278" s="43"/>
      <c r="M278" s="43"/>
      <c r="N278" s="43"/>
      <c r="O278" s="43"/>
      <c r="P278" s="43"/>
      <c r="Q278" s="43"/>
      <c r="R278" s="43"/>
      <c r="S278" s="43"/>
      <c r="T278" s="43"/>
      <c r="U278" s="43"/>
    </row>
    <row r="279" spans="2:21">
      <c r="B279" s="113" t="s">
        <v>461</v>
      </c>
      <c r="C279" s="113" t="s">
        <v>527</v>
      </c>
      <c r="D279" s="112" t="s">
        <v>87</v>
      </c>
      <c r="E279" s="85"/>
      <c r="F279" s="43">
        <v>110</v>
      </c>
      <c r="G279" s="139">
        <f t="shared" si="5"/>
        <v>113.3</v>
      </c>
      <c r="H279" s="98"/>
      <c r="I279" s="82"/>
      <c r="J279" s="43"/>
      <c r="K279" s="83" t="s">
        <v>418</v>
      </c>
      <c r="L279" s="43"/>
      <c r="M279" s="43"/>
      <c r="N279" s="43"/>
      <c r="O279" s="43"/>
      <c r="P279" s="43"/>
      <c r="Q279" s="43"/>
      <c r="R279" s="43"/>
      <c r="S279" s="43"/>
      <c r="T279" s="43"/>
      <c r="U279" s="43"/>
    </row>
    <row r="280" spans="2:21">
      <c r="B280" s="43"/>
      <c r="C280" s="43"/>
      <c r="D280" s="82"/>
      <c r="E280" s="43"/>
      <c r="F280" s="43"/>
      <c r="G280" s="139">
        <f t="shared" si="5"/>
        <v>0</v>
      </c>
      <c r="H280" s="98"/>
      <c r="I280" s="82"/>
      <c r="J280" s="43"/>
      <c r="K280" s="83"/>
      <c r="L280" s="43"/>
      <c r="M280" s="43"/>
      <c r="N280" s="43"/>
      <c r="O280" s="43"/>
      <c r="P280" s="43"/>
      <c r="Q280" s="43"/>
      <c r="R280" s="43"/>
      <c r="S280" s="43"/>
      <c r="T280" s="43"/>
      <c r="U280" s="43"/>
    </row>
    <row r="281" spans="2:21">
      <c r="B281" s="101"/>
      <c r="C281" s="101"/>
      <c r="D281" s="82"/>
      <c r="E281" s="101"/>
      <c r="F281" s="101"/>
      <c r="G281" s="139">
        <f t="shared" si="5"/>
        <v>0</v>
      </c>
      <c r="H281" s="101"/>
      <c r="I281" s="82"/>
      <c r="J281" s="101"/>
      <c r="K281" s="83"/>
      <c r="L281" s="66"/>
      <c r="M281" s="66"/>
      <c r="N281" s="66"/>
      <c r="O281" s="66"/>
      <c r="P281" s="66"/>
      <c r="Q281" s="66"/>
      <c r="R281" s="66"/>
      <c r="S281" s="66"/>
      <c r="T281" s="66"/>
      <c r="U281" s="66"/>
    </row>
    <row r="282" spans="2:21">
      <c r="B282" s="103"/>
      <c r="C282" s="103"/>
      <c r="D282" s="82"/>
      <c r="E282" s="103"/>
      <c r="F282" s="103"/>
      <c r="G282" s="139">
        <f t="shared" si="5"/>
        <v>0</v>
      </c>
      <c r="H282" s="103"/>
      <c r="I282" s="82"/>
      <c r="J282" s="103"/>
      <c r="K282" s="83"/>
      <c r="L282" s="103"/>
      <c r="M282" s="103"/>
      <c r="N282" s="103"/>
      <c r="O282" s="103"/>
      <c r="P282" s="103"/>
      <c r="Q282" s="103"/>
      <c r="R282" s="103"/>
      <c r="S282" s="103"/>
      <c r="T282" s="103"/>
      <c r="U282" s="103"/>
    </row>
    <row r="283" spans="2:21">
      <c r="B283" s="103"/>
      <c r="C283" s="103"/>
      <c r="D283" s="82"/>
      <c r="E283" s="103"/>
      <c r="F283" s="103"/>
      <c r="G283" s="139">
        <f t="shared" si="5"/>
        <v>0</v>
      </c>
      <c r="H283" s="103"/>
      <c r="I283" s="82"/>
      <c r="J283" s="103"/>
      <c r="K283" s="83"/>
      <c r="L283" s="66"/>
      <c r="M283" s="66"/>
      <c r="N283" s="66"/>
      <c r="O283" s="66"/>
      <c r="P283" s="66"/>
      <c r="Q283" s="66"/>
      <c r="R283" s="66"/>
      <c r="S283" s="66"/>
      <c r="T283" s="66"/>
      <c r="U283" s="66"/>
    </row>
    <row r="284" spans="2:21">
      <c r="B284" s="101"/>
      <c r="C284" s="101"/>
      <c r="D284" s="82"/>
      <c r="E284" s="101"/>
      <c r="F284" s="101"/>
      <c r="G284" s="139">
        <f t="shared" si="5"/>
        <v>0</v>
      </c>
      <c r="H284" s="101"/>
      <c r="I284" s="82"/>
      <c r="J284" s="101"/>
      <c r="K284" s="83"/>
      <c r="L284" s="66"/>
      <c r="M284" s="66"/>
      <c r="N284" s="66"/>
      <c r="O284" s="66"/>
      <c r="P284" s="66"/>
      <c r="Q284" s="66"/>
      <c r="R284" s="66"/>
      <c r="S284" s="66"/>
      <c r="T284" s="66"/>
      <c r="U284" s="66"/>
    </row>
    <row r="285" spans="2:21">
      <c r="B285" s="99" t="s">
        <v>481</v>
      </c>
      <c r="C285" s="99" t="s">
        <v>481</v>
      </c>
      <c r="D285" s="99" t="s">
        <v>481</v>
      </c>
      <c r="E285" s="99" t="s">
        <v>481</v>
      </c>
      <c r="F285" s="99" t="s">
        <v>481</v>
      </c>
      <c r="G285" s="99" t="s">
        <v>481</v>
      </c>
      <c r="H285" s="99"/>
      <c r="I285" s="99" t="s">
        <v>481</v>
      </c>
      <c r="J285" s="99" t="s">
        <v>481</v>
      </c>
      <c r="K285" s="99" t="s">
        <v>481</v>
      </c>
    </row>
    <row r="286" spans="2:21">
      <c r="B286" s="43"/>
      <c r="C286" s="43"/>
      <c r="D286" s="71" t="s">
        <v>208</v>
      </c>
      <c r="E286" s="85">
        <v>140</v>
      </c>
      <c r="F286" s="92">
        <v>160</v>
      </c>
      <c r="G286" s="139">
        <f t="shared" si="5"/>
        <v>164.8</v>
      </c>
      <c r="H286" s="98"/>
      <c r="I286" s="82"/>
      <c r="J286" s="43"/>
      <c r="K286" s="83"/>
      <c r="L286" s="43"/>
      <c r="M286" s="43"/>
      <c r="N286" s="43"/>
      <c r="O286" s="43"/>
      <c r="P286" s="43"/>
      <c r="Q286" s="43"/>
      <c r="R286" s="43"/>
      <c r="S286" s="43"/>
      <c r="T286" s="43"/>
      <c r="U286" s="43"/>
    </row>
    <row r="287" spans="2:21">
      <c r="B287" s="43"/>
      <c r="C287" s="43"/>
      <c r="D287" s="69" t="s">
        <v>184</v>
      </c>
      <c r="E287" s="85"/>
      <c r="F287" s="43">
        <v>1125</v>
      </c>
      <c r="G287" s="139">
        <f t="shared" si="5"/>
        <v>1158.75</v>
      </c>
      <c r="H287" s="98"/>
      <c r="I287" s="82"/>
      <c r="J287" s="43" t="s">
        <v>410</v>
      </c>
      <c r="K287" s="83" t="s">
        <v>504</v>
      </c>
      <c r="L287" s="43"/>
      <c r="M287" s="43"/>
      <c r="N287" s="43"/>
      <c r="O287" s="43"/>
      <c r="P287" s="43"/>
      <c r="Q287" s="43"/>
      <c r="R287" s="43"/>
      <c r="S287" s="43"/>
      <c r="T287" s="43"/>
      <c r="U287" s="43"/>
    </row>
    <row r="288" spans="2:21">
      <c r="B288" s="43"/>
      <c r="C288" s="43"/>
      <c r="D288" s="82" t="s">
        <v>382</v>
      </c>
      <c r="E288" s="85"/>
      <c r="F288" s="43">
        <v>1450</v>
      </c>
      <c r="G288" s="139">
        <f t="shared" si="5"/>
        <v>1493.5</v>
      </c>
      <c r="H288" s="98"/>
      <c r="I288" s="82"/>
      <c r="J288" s="43"/>
      <c r="K288" s="98"/>
      <c r="M288" s="43"/>
      <c r="N288" s="43"/>
      <c r="O288" s="43"/>
      <c r="P288" s="43"/>
      <c r="Q288" s="43"/>
      <c r="R288" s="43"/>
      <c r="S288" s="43"/>
      <c r="T288" s="43"/>
      <c r="U288" s="43"/>
    </row>
    <row r="289" spans="2:21">
      <c r="B289" s="43"/>
      <c r="C289" s="43"/>
      <c r="D289" s="82"/>
      <c r="E289" s="43"/>
      <c r="F289" s="43"/>
      <c r="G289" s="139">
        <f t="shared" si="5"/>
        <v>0</v>
      </c>
      <c r="H289" s="98"/>
      <c r="I289" s="82"/>
      <c r="J289" s="43"/>
      <c r="K289" s="83"/>
      <c r="L289" s="43"/>
      <c r="M289" s="43"/>
      <c r="N289" s="43"/>
      <c r="O289" s="43"/>
      <c r="P289" s="43"/>
      <c r="Q289" s="43"/>
      <c r="R289" s="43"/>
      <c r="S289" s="43"/>
      <c r="T289" s="43"/>
      <c r="U289" s="43"/>
    </row>
    <row r="290" spans="2:21">
      <c r="B290" s="65"/>
      <c r="C290" s="65"/>
      <c r="D290" s="82"/>
      <c r="E290" s="65"/>
      <c r="F290" s="65"/>
      <c r="G290" s="139">
        <f t="shared" si="5"/>
        <v>0</v>
      </c>
      <c r="H290" s="98"/>
      <c r="I290" s="82"/>
      <c r="J290" s="65"/>
      <c r="K290" s="83"/>
      <c r="L290" s="65"/>
      <c r="M290" s="65"/>
      <c r="N290" s="65"/>
      <c r="O290" s="65"/>
      <c r="P290" s="65"/>
      <c r="Q290" s="65"/>
      <c r="R290" s="65"/>
      <c r="S290" s="65"/>
      <c r="T290" s="65"/>
      <c r="U290" s="65"/>
    </row>
    <row r="291" spans="2:21">
      <c r="B291" s="113"/>
      <c r="C291" s="113"/>
      <c r="D291" s="82"/>
      <c r="E291" s="113"/>
      <c r="F291" s="113"/>
      <c r="G291" s="139">
        <f t="shared" si="5"/>
        <v>0</v>
      </c>
      <c r="H291" s="113"/>
      <c r="I291" s="82"/>
      <c r="J291" s="113"/>
      <c r="K291" s="83"/>
      <c r="L291" s="113"/>
      <c r="M291" s="113"/>
      <c r="N291" s="113"/>
      <c r="O291" s="113"/>
      <c r="P291" s="113"/>
      <c r="Q291" s="113"/>
      <c r="R291" s="113"/>
      <c r="S291" s="113"/>
      <c r="T291" s="113"/>
      <c r="U291" s="113"/>
    </row>
    <row r="292" spans="2:21">
      <c r="B292" s="65"/>
      <c r="C292" s="65"/>
      <c r="D292" s="82"/>
      <c r="E292" s="65"/>
      <c r="F292" s="65"/>
      <c r="G292" s="139">
        <f t="shared" si="5"/>
        <v>0</v>
      </c>
      <c r="H292" s="98"/>
      <c r="I292" s="82"/>
      <c r="J292" s="65"/>
      <c r="K292" s="83"/>
      <c r="L292" s="65"/>
      <c r="M292" s="65"/>
      <c r="N292" s="65"/>
      <c r="O292" s="65"/>
      <c r="P292" s="65"/>
      <c r="Q292" s="65"/>
      <c r="R292" s="65"/>
      <c r="S292" s="65"/>
      <c r="T292" s="65"/>
      <c r="U292" s="65"/>
    </row>
    <row r="293" spans="2:21">
      <c r="B293" s="43"/>
      <c r="C293" s="43"/>
      <c r="D293" s="82"/>
      <c r="E293" s="43"/>
      <c r="F293" s="43"/>
      <c r="G293" s="139">
        <f t="shared" si="5"/>
        <v>0</v>
      </c>
      <c r="H293" s="98"/>
      <c r="I293" s="82"/>
      <c r="J293" s="43"/>
      <c r="K293" s="83"/>
      <c r="L293" s="43"/>
      <c r="M293" s="43"/>
      <c r="N293" s="43"/>
      <c r="O293" s="43"/>
      <c r="P293" s="43"/>
      <c r="Q293" s="43"/>
      <c r="R293" s="43"/>
      <c r="S293" s="43"/>
      <c r="T293" s="43"/>
      <c r="U293" s="43"/>
    </row>
    <row r="294" spans="2:21">
      <c r="B294" s="89" t="s">
        <v>391</v>
      </c>
      <c r="C294" s="89" t="s">
        <v>391</v>
      </c>
      <c r="D294" s="89" t="s">
        <v>391</v>
      </c>
      <c r="E294" s="89" t="s">
        <v>391</v>
      </c>
      <c r="F294" s="89" t="s">
        <v>391</v>
      </c>
      <c r="G294" s="89" t="s">
        <v>391</v>
      </c>
      <c r="H294" s="89"/>
      <c r="I294" s="89" t="s">
        <v>391</v>
      </c>
      <c r="J294" s="89" t="s">
        <v>391</v>
      </c>
      <c r="K294" s="89" t="s">
        <v>391</v>
      </c>
      <c r="L294" s="43"/>
      <c r="M294" s="43"/>
      <c r="N294" s="43"/>
      <c r="O294" s="43"/>
      <c r="P294" s="43"/>
      <c r="Q294" s="43"/>
      <c r="R294" s="43"/>
      <c r="S294" s="43"/>
      <c r="T294" s="43"/>
      <c r="U294" s="43"/>
    </row>
    <row r="295" spans="2:21">
      <c r="B295" s="43"/>
      <c r="C295" s="43"/>
      <c r="D295" s="91" t="s">
        <v>346</v>
      </c>
      <c r="E295" s="43">
        <v>100</v>
      </c>
      <c r="F295" s="43"/>
      <c r="G295" s="139">
        <f t="shared" si="5"/>
        <v>0</v>
      </c>
      <c r="H295" s="98"/>
      <c r="I295" s="82"/>
      <c r="J295" s="43"/>
      <c r="K295" s="83" t="s">
        <v>528</v>
      </c>
      <c r="L295" s="43"/>
      <c r="M295" s="43"/>
      <c r="N295" s="43"/>
      <c r="O295" s="43"/>
      <c r="P295" s="43"/>
      <c r="Q295" s="43"/>
      <c r="R295" s="43"/>
      <c r="S295" s="43"/>
      <c r="T295" s="43"/>
      <c r="U295" s="43"/>
    </row>
    <row r="296" spans="2:21">
      <c r="B296" s="65" t="s">
        <v>427</v>
      </c>
      <c r="C296" s="65" t="s">
        <v>472</v>
      </c>
      <c r="D296" s="90" t="s">
        <v>186</v>
      </c>
      <c r="E296" s="85"/>
      <c r="F296" s="43">
        <v>1450</v>
      </c>
      <c r="G296" s="139">
        <f t="shared" si="5"/>
        <v>1493.5</v>
      </c>
      <c r="H296" s="98"/>
      <c r="I296" s="82"/>
      <c r="J296" s="43"/>
      <c r="K296" s="83" t="s">
        <v>488</v>
      </c>
      <c r="L296" s="43"/>
      <c r="M296" s="43"/>
      <c r="N296" s="43"/>
      <c r="O296" s="43"/>
      <c r="P296" s="43"/>
      <c r="Q296" s="43"/>
      <c r="R296" s="43"/>
      <c r="S296" s="43"/>
      <c r="T296" s="43"/>
      <c r="U296" s="43"/>
    </row>
    <row r="297" spans="2:21" ht="28.8">
      <c r="B297" s="65" t="s">
        <v>475</v>
      </c>
      <c r="C297" s="65" t="s">
        <v>474</v>
      </c>
      <c r="D297" s="91" t="s">
        <v>378</v>
      </c>
      <c r="E297" s="85"/>
      <c r="F297" s="85">
        <v>185</v>
      </c>
      <c r="G297" s="139">
        <f t="shared" si="5"/>
        <v>190.55</v>
      </c>
      <c r="H297" s="98"/>
      <c r="I297" s="82"/>
      <c r="J297" s="43"/>
      <c r="K297" s="83" t="s">
        <v>473</v>
      </c>
      <c r="L297" s="43"/>
      <c r="M297" s="43"/>
      <c r="N297" s="43"/>
      <c r="O297" s="43"/>
      <c r="P297" s="43"/>
      <c r="Q297" s="43"/>
      <c r="R297" s="43"/>
      <c r="S297" s="43"/>
      <c r="T297" s="43"/>
      <c r="U297" s="43"/>
    </row>
    <row r="298" spans="2:21">
      <c r="B298" s="43"/>
      <c r="C298" s="43"/>
      <c r="D298" s="91" t="s">
        <v>112</v>
      </c>
      <c r="E298" s="85">
        <v>600</v>
      </c>
      <c r="F298" s="85">
        <v>675</v>
      </c>
      <c r="G298" s="139">
        <f t="shared" si="5"/>
        <v>695.25</v>
      </c>
      <c r="H298" s="98"/>
      <c r="I298" s="82"/>
      <c r="J298" s="43"/>
      <c r="K298" s="83" t="s">
        <v>478</v>
      </c>
      <c r="L298" s="43"/>
      <c r="M298" s="43"/>
      <c r="N298" s="43"/>
      <c r="O298" s="43"/>
      <c r="P298" s="43"/>
      <c r="Q298" s="43"/>
      <c r="R298" s="43"/>
      <c r="S298" s="43"/>
      <c r="T298" s="43"/>
      <c r="U298" s="43"/>
    </row>
    <row r="299" spans="2:21">
      <c r="B299" s="43"/>
      <c r="C299" s="43"/>
      <c r="D299" s="90" t="s">
        <v>148</v>
      </c>
      <c r="E299" s="85"/>
      <c r="F299" s="43">
        <v>135</v>
      </c>
      <c r="G299" s="139">
        <f t="shared" si="5"/>
        <v>139.05000000000001</v>
      </c>
      <c r="H299" s="98"/>
      <c r="I299" s="82"/>
      <c r="J299" s="43"/>
      <c r="K299" s="83" t="s">
        <v>488</v>
      </c>
      <c r="L299" s="43"/>
      <c r="M299" s="43"/>
      <c r="N299" s="43"/>
      <c r="O299" s="43"/>
      <c r="P299" s="43"/>
      <c r="Q299" s="43"/>
      <c r="R299" s="43"/>
      <c r="S299" s="43"/>
      <c r="T299" s="43"/>
      <c r="U299" s="43"/>
    </row>
    <row r="300" spans="2:21">
      <c r="B300" s="43"/>
      <c r="C300" s="43"/>
      <c r="D300" s="90" t="s">
        <v>334</v>
      </c>
      <c r="E300" s="85"/>
      <c r="F300" s="43">
        <v>600</v>
      </c>
      <c r="G300" s="139">
        <f t="shared" si="5"/>
        <v>618</v>
      </c>
      <c r="H300" s="98"/>
      <c r="I300" s="82"/>
      <c r="J300" s="43"/>
      <c r="K300" s="83" t="s">
        <v>488</v>
      </c>
      <c r="L300" s="43"/>
      <c r="M300" s="43"/>
      <c r="N300" s="43"/>
      <c r="O300" s="43"/>
      <c r="P300" s="43"/>
      <c r="Q300" s="43"/>
      <c r="R300" s="43"/>
      <c r="S300" s="43"/>
      <c r="T300" s="43"/>
      <c r="U300" s="43"/>
    </row>
    <row r="301" spans="2:21">
      <c r="B301" s="43"/>
      <c r="C301" s="43"/>
      <c r="D301" s="91" t="s">
        <v>339</v>
      </c>
      <c r="E301" s="43"/>
      <c r="F301" s="43"/>
      <c r="G301" s="139">
        <f t="shared" si="5"/>
        <v>0</v>
      </c>
      <c r="H301" s="98"/>
      <c r="I301" s="82"/>
      <c r="J301" s="43"/>
      <c r="K301" s="83" t="s">
        <v>488</v>
      </c>
      <c r="L301" s="43"/>
      <c r="M301" s="43"/>
      <c r="N301" s="43"/>
      <c r="O301" s="43"/>
      <c r="P301" s="43"/>
      <c r="Q301" s="43"/>
      <c r="R301" s="43"/>
      <c r="S301" s="43"/>
      <c r="T301" s="43"/>
      <c r="U301" s="43"/>
    </row>
    <row r="302" spans="2:21">
      <c r="B302" s="43"/>
      <c r="C302" s="43"/>
      <c r="D302" s="91" t="s">
        <v>188</v>
      </c>
      <c r="E302" s="85"/>
      <c r="F302" s="85">
        <v>225</v>
      </c>
      <c r="G302" s="139">
        <f t="shared" si="5"/>
        <v>231.75</v>
      </c>
      <c r="H302" s="98"/>
      <c r="I302" s="82"/>
      <c r="J302" s="43"/>
      <c r="K302" s="83" t="s">
        <v>529</v>
      </c>
      <c r="L302" s="43"/>
      <c r="M302" s="43"/>
      <c r="N302" s="43"/>
      <c r="O302" s="43"/>
      <c r="P302" s="43"/>
      <c r="Q302" s="43"/>
      <c r="R302" s="43"/>
      <c r="S302" s="43"/>
      <c r="T302" s="43"/>
      <c r="U302" s="43"/>
    </row>
    <row r="303" spans="2:21">
      <c r="B303" s="43"/>
      <c r="C303" s="43"/>
      <c r="D303" s="91" t="s">
        <v>340</v>
      </c>
      <c r="E303" s="43"/>
      <c r="F303" s="43"/>
      <c r="G303" s="139">
        <f t="shared" si="5"/>
        <v>0</v>
      </c>
      <c r="H303" s="98"/>
      <c r="I303" s="82"/>
      <c r="J303" s="43"/>
      <c r="K303" s="83" t="s">
        <v>529</v>
      </c>
      <c r="L303" s="43"/>
      <c r="M303" s="43"/>
      <c r="N303" s="43"/>
      <c r="O303" s="43"/>
      <c r="P303" s="43"/>
      <c r="Q303" s="43"/>
      <c r="R303" s="43"/>
      <c r="S303" s="43"/>
      <c r="T303" s="43"/>
      <c r="U303" s="43"/>
    </row>
    <row r="304" spans="2:21">
      <c r="B304" s="43"/>
      <c r="C304" s="43"/>
      <c r="D304" s="91" t="s">
        <v>193</v>
      </c>
      <c r="E304" s="85"/>
      <c r="F304" s="85">
        <v>290</v>
      </c>
      <c r="G304" s="139">
        <f t="shared" si="5"/>
        <v>298.7</v>
      </c>
      <c r="H304" s="98"/>
      <c r="I304" s="82"/>
      <c r="J304" s="43"/>
      <c r="K304" s="83" t="s">
        <v>529</v>
      </c>
      <c r="L304" s="43">
        <v>1</v>
      </c>
      <c r="M304" s="43"/>
      <c r="N304" s="43"/>
      <c r="O304" s="43"/>
      <c r="P304" s="43"/>
      <c r="Q304" s="43"/>
      <c r="R304" s="43"/>
      <c r="S304" s="43"/>
      <c r="T304" s="43"/>
      <c r="U304" s="43"/>
    </row>
    <row r="305" spans="2:21">
      <c r="B305" s="43"/>
      <c r="C305" s="43"/>
      <c r="D305" s="91" t="s">
        <v>381</v>
      </c>
      <c r="E305" s="85"/>
      <c r="F305" s="85">
        <v>60</v>
      </c>
      <c r="G305" s="139">
        <f t="shared" si="5"/>
        <v>61.800000000000004</v>
      </c>
      <c r="H305" s="98"/>
      <c r="I305" s="82"/>
      <c r="J305" s="43"/>
      <c r="K305" s="83" t="s">
        <v>485</v>
      </c>
      <c r="L305" s="43"/>
      <c r="M305" s="43"/>
      <c r="N305" s="43"/>
      <c r="O305" s="43"/>
      <c r="P305" s="43"/>
      <c r="Q305" s="43"/>
      <c r="R305" s="43"/>
      <c r="S305" s="43"/>
      <c r="T305" s="43"/>
      <c r="U305" s="43"/>
    </row>
    <row r="306" spans="2:21">
      <c r="B306" s="43"/>
      <c r="C306" s="43"/>
      <c r="D306" s="90" t="s">
        <v>101</v>
      </c>
      <c r="E306" s="85"/>
      <c r="F306" s="85">
        <v>65</v>
      </c>
      <c r="G306" s="139">
        <f t="shared" si="5"/>
        <v>66.95</v>
      </c>
      <c r="H306" s="98"/>
      <c r="I306" s="86">
        <v>85</v>
      </c>
      <c r="J306" s="43"/>
      <c r="K306" s="83" t="s">
        <v>485</v>
      </c>
      <c r="L306" s="43"/>
      <c r="M306" s="43"/>
      <c r="N306" s="43"/>
      <c r="O306" s="43"/>
      <c r="P306" s="43"/>
      <c r="Q306" s="43"/>
      <c r="R306" s="43"/>
      <c r="S306" s="43"/>
      <c r="T306" s="43"/>
      <c r="U306" s="43"/>
    </row>
    <row r="307" spans="2:21">
      <c r="B307" s="43"/>
      <c r="C307" s="43"/>
      <c r="D307" s="91" t="s">
        <v>354</v>
      </c>
      <c r="E307" s="43"/>
      <c r="F307" s="85">
        <v>85</v>
      </c>
      <c r="G307" s="139">
        <f t="shared" si="5"/>
        <v>87.55</v>
      </c>
      <c r="H307" s="98"/>
      <c r="I307" s="86">
        <v>130</v>
      </c>
      <c r="J307" s="43"/>
      <c r="K307" s="83" t="s">
        <v>488</v>
      </c>
      <c r="L307" s="43"/>
      <c r="M307" s="43"/>
      <c r="N307" s="43"/>
      <c r="O307" s="43"/>
      <c r="P307" s="43"/>
      <c r="Q307" s="43"/>
      <c r="R307" s="43"/>
      <c r="S307" s="43"/>
      <c r="T307" s="43"/>
      <c r="U307" s="43"/>
    </row>
    <row r="308" spans="2:21">
      <c r="B308" s="65"/>
      <c r="C308" s="65"/>
      <c r="D308" s="82"/>
      <c r="E308" s="65"/>
      <c r="F308" s="65"/>
      <c r="G308" s="139">
        <f t="shared" si="5"/>
        <v>0</v>
      </c>
      <c r="H308" s="98"/>
      <c r="I308" s="82"/>
      <c r="J308" s="65"/>
      <c r="K308" s="83"/>
      <c r="L308" s="65"/>
      <c r="M308" s="65"/>
      <c r="N308" s="65"/>
      <c r="O308" s="65"/>
      <c r="P308" s="65"/>
      <c r="Q308" s="65"/>
      <c r="R308" s="65"/>
      <c r="S308" s="65"/>
      <c r="T308" s="65"/>
      <c r="U308" s="65"/>
    </row>
    <row r="309" spans="2:21">
      <c r="B309" s="65"/>
      <c r="C309" s="65"/>
      <c r="D309" s="82"/>
      <c r="E309" s="65"/>
      <c r="F309" s="65"/>
      <c r="G309" s="139">
        <f t="shared" si="5"/>
        <v>0</v>
      </c>
      <c r="H309" s="98"/>
      <c r="I309" s="82"/>
      <c r="J309" s="65"/>
      <c r="K309" s="83"/>
      <c r="L309" s="65"/>
      <c r="M309" s="65"/>
      <c r="N309" s="65"/>
      <c r="O309" s="65"/>
      <c r="P309" s="65"/>
      <c r="Q309" s="65"/>
      <c r="R309" s="65"/>
      <c r="S309" s="65"/>
      <c r="T309" s="65"/>
      <c r="U309" s="65"/>
    </row>
    <row r="310" spans="2:21">
      <c r="B310" s="65"/>
      <c r="C310" s="65"/>
      <c r="D310" s="82"/>
      <c r="E310" s="65"/>
      <c r="F310" s="65"/>
      <c r="G310" s="139">
        <f t="shared" si="5"/>
        <v>0</v>
      </c>
      <c r="H310" s="98"/>
      <c r="I310" s="82"/>
      <c r="J310" s="65"/>
      <c r="K310" s="83"/>
      <c r="L310" s="65"/>
      <c r="M310" s="65"/>
      <c r="N310" s="65"/>
      <c r="O310" s="65"/>
      <c r="P310" s="65"/>
      <c r="Q310" s="65"/>
      <c r="R310" s="65"/>
      <c r="S310" s="65"/>
      <c r="T310" s="65"/>
      <c r="U310" s="65"/>
    </row>
    <row r="311" spans="2:21">
      <c r="B311" s="43"/>
      <c r="C311" s="43"/>
      <c r="D311" s="82"/>
      <c r="E311" s="43"/>
      <c r="F311" s="43"/>
      <c r="G311" s="139">
        <f t="shared" si="5"/>
        <v>0</v>
      </c>
      <c r="H311" s="98"/>
      <c r="I311" s="82"/>
      <c r="J311" s="43"/>
      <c r="K311" s="83"/>
      <c r="L311" s="43"/>
      <c r="M311" s="43"/>
      <c r="N311" s="43"/>
      <c r="O311" s="43"/>
      <c r="P311" s="43"/>
      <c r="Q311" s="43"/>
      <c r="R311" s="43"/>
      <c r="S311" s="43"/>
      <c r="T311" s="43"/>
      <c r="U311" s="43"/>
    </row>
    <row r="312" spans="2:21">
      <c r="B312" s="43"/>
      <c r="C312" s="43"/>
      <c r="D312" s="82"/>
      <c r="E312" s="43"/>
      <c r="F312" s="43"/>
      <c r="G312" s="139">
        <f t="shared" si="5"/>
        <v>0</v>
      </c>
      <c r="H312" s="98"/>
      <c r="I312" s="82"/>
      <c r="J312" s="43"/>
      <c r="K312" s="83"/>
      <c r="L312" s="43"/>
      <c r="M312" s="43"/>
      <c r="N312" s="43"/>
      <c r="O312" s="43"/>
      <c r="P312" s="43"/>
      <c r="Q312" s="43"/>
      <c r="R312" s="43"/>
      <c r="S312" s="43"/>
      <c r="T312" s="43"/>
      <c r="U312" s="43"/>
    </row>
    <row r="313" spans="2:21">
      <c r="B313" s="43"/>
      <c r="C313" s="43"/>
      <c r="D313" s="82"/>
      <c r="E313" s="43"/>
      <c r="F313" s="43"/>
      <c r="G313" s="139">
        <f t="shared" si="5"/>
        <v>0</v>
      </c>
      <c r="H313" s="98"/>
      <c r="I313" s="82"/>
      <c r="J313" s="43"/>
      <c r="K313" s="83"/>
      <c r="L313" s="43"/>
      <c r="M313" s="43"/>
      <c r="N313" s="43"/>
      <c r="O313" s="43"/>
      <c r="P313" s="43"/>
      <c r="Q313" s="43"/>
      <c r="R313" s="43"/>
      <c r="S313" s="43"/>
      <c r="T313" s="43"/>
      <c r="U313" s="43"/>
    </row>
    <row r="314" spans="2:21">
      <c r="B314" s="65"/>
      <c r="C314" s="65"/>
      <c r="D314" s="82"/>
      <c r="E314" s="65"/>
      <c r="F314" s="65"/>
      <c r="G314" s="139">
        <f t="shared" si="5"/>
        <v>0</v>
      </c>
      <c r="H314" s="98"/>
      <c r="I314" s="82"/>
      <c r="J314" s="65"/>
      <c r="K314" s="83"/>
      <c r="L314" s="65"/>
      <c r="M314" s="65"/>
      <c r="N314" s="65"/>
      <c r="O314" s="65"/>
      <c r="P314" s="65"/>
      <c r="Q314" s="65"/>
      <c r="R314" s="65"/>
      <c r="S314" s="65"/>
      <c r="T314" s="65"/>
      <c r="U314" s="65"/>
    </row>
    <row r="315" spans="2:21">
      <c r="B315" s="65"/>
      <c r="C315" s="65"/>
      <c r="D315" s="82"/>
      <c r="E315" s="65"/>
      <c r="F315" s="65"/>
      <c r="G315" s="139">
        <f t="shared" si="5"/>
        <v>0</v>
      </c>
      <c r="H315" s="98"/>
      <c r="I315" s="82"/>
      <c r="J315" s="65"/>
      <c r="K315" s="83"/>
      <c r="L315" s="65"/>
      <c r="M315" s="65"/>
      <c r="N315" s="65"/>
      <c r="O315" s="65"/>
      <c r="P315" s="65"/>
      <c r="Q315" s="65"/>
      <c r="R315" s="65"/>
      <c r="S315" s="65"/>
      <c r="T315" s="65"/>
      <c r="U315" s="65"/>
    </row>
    <row r="316" spans="2:21">
      <c r="B316" s="43"/>
      <c r="C316" s="43"/>
      <c r="D316" s="100" t="s">
        <v>446</v>
      </c>
      <c r="E316" s="43"/>
      <c r="F316" s="43"/>
      <c r="G316" s="139">
        <f t="shared" si="5"/>
        <v>0</v>
      </c>
      <c r="H316" s="98"/>
      <c r="I316" s="82"/>
      <c r="J316" s="43"/>
      <c r="K316" s="83"/>
      <c r="L316" s="43"/>
      <c r="M316" s="43"/>
      <c r="N316" s="43"/>
      <c r="O316" s="43"/>
      <c r="P316" s="43"/>
      <c r="Q316" s="43"/>
      <c r="R316" s="43"/>
      <c r="S316" s="43"/>
      <c r="T316" s="43"/>
      <c r="U316" s="43"/>
    </row>
    <row r="317" spans="2:21">
      <c r="B317" s="43"/>
      <c r="C317" s="43"/>
      <c r="D317" s="82" t="s">
        <v>414</v>
      </c>
      <c r="E317" s="43"/>
      <c r="F317" s="43"/>
      <c r="G317" s="139">
        <f t="shared" si="5"/>
        <v>0</v>
      </c>
      <c r="H317" s="98"/>
      <c r="I317" s="82"/>
      <c r="J317" s="43"/>
      <c r="K317" s="83"/>
      <c r="L317" s="43"/>
      <c r="M317" s="43"/>
      <c r="N317" s="43"/>
      <c r="O317" s="43"/>
      <c r="P317" s="43"/>
      <c r="Q317" s="43"/>
      <c r="R317" s="43"/>
      <c r="S317" s="43"/>
      <c r="T317" s="43"/>
      <c r="U317" s="43"/>
    </row>
    <row r="318" spans="2:21">
      <c r="B318" s="43"/>
      <c r="C318" s="43"/>
      <c r="D318" s="82" t="s">
        <v>415</v>
      </c>
      <c r="E318" s="43"/>
      <c r="F318" s="43"/>
      <c r="G318" s="139">
        <f t="shared" si="5"/>
        <v>0</v>
      </c>
      <c r="H318" s="98"/>
      <c r="I318" s="82"/>
      <c r="J318" s="43"/>
      <c r="K318" s="83"/>
      <c r="L318" s="43"/>
      <c r="M318" s="43"/>
      <c r="N318" s="43"/>
      <c r="O318" s="43"/>
      <c r="P318" s="43"/>
      <c r="Q318" s="43"/>
      <c r="R318" s="43"/>
      <c r="S318" s="43"/>
      <c r="T318" s="43"/>
      <c r="U318" s="43"/>
    </row>
    <row r="319" spans="2:21">
      <c r="B319" s="43"/>
      <c r="C319" s="43"/>
      <c r="D319" s="82"/>
      <c r="E319" s="43"/>
      <c r="F319" s="43"/>
      <c r="G319" s="139">
        <f t="shared" si="5"/>
        <v>0</v>
      </c>
      <c r="H319" s="98"/>
      <c r="I319" s="82"/>
      <c r="J319" s="43"/>
      <c r="K319" s="83"/>
      <c r="L319" s="43"/>
      <c r="M319" s="43"/>
      <c r="N319" s="43"/>
      <c r="O319" s="43"/>
      <c r="P319" s="43"/>
      <c r="Q319" s="43"/>
      <c r="R319" s="43"/>
      <c r="S319" s="43"/>
      <c r="T319" s="43"/>
      <c r="U319" s="43"/>
    </row>
    <row r="320" spans="2:21">
      <c r="B320" s="43"/>
      <c r="C320" s="43"/>
      <c r="D320" s="82"/>
      <c r="E320" s="43"/>
      <c r="F320" s="43"/>
      <c r="G320" s="139">
        <f t="shared" si="5"/>
        <v>0</v>
      </c>
      <c r="H320" s="98"/>
      <c r="I320" s="82"/>
      <c r="J320" s="43"/>
      <c r="K320" s="83"/>
      <c r="L320" s="43"/>
      <c r="M320" s="43"/>
      <c r="N320" s="43"/>
      <c r="O320" s="43"/>
      <c r="P320" s="43"/>
      <c r="Q320" s="43"/>
      <c r="R320" s="43"/>
      <c r="S320" s="43"/>
      <c r="T320" s="43"/>
      <c r="U320" s="43"/>
    </row>
    <row r="321" spans="1:23">
      <c r="B321" s="43"/>
      <c r="C321" s="43"/>
      <c r="D321" s="82"/>
      <c r="E321" s="43"/>
      <c r="F321" s="43"/>
      <c r="G321" s="139">
        <f t="shared" si="5"/>
        <v>0</v>
      </c>
      <c r="H321" s="98"/>
      <c r="I321" s="43"/>
      <c r="J321" s="43"/>
      <c r="K321" s="83"/>
      <c r="L321" s="43"/>
      <c r="M321" s="43"/>
      <c r="N321" s="43"/>
      <c r="O321" s="43"/>
      <c r="P321" s="43"/>
      <c r="Q321" s="43"/>
      <c r="R321" s="43"/>
      <c r="S321" s="43"/>
      <c r="T321" s="43"/>
      <c r="U321" s="43"/>
    </row>
    <row r="332" spans="1:23" s="81" customFormat="1">
      <c r="D332" s="81" t="s">
        <v>4</v>
      </c>
      <c r="K332" s="96"/>
    </row>
    <row r="333" spans="1:23" s="59" customFormat="1" ht="72">
      <c r="A333" s="59">
        <v>1</v>
      </c>
      <c r="D333" s="42" t="s">
        <v>15</v>
      </c>
      <c r="E333" s="42"/>
      <c r="F333" s="42"/>
      <c r="G333" s="42"/>
      <c r="H333" s="42"/>
      <c r="I333" s="42"/>
      <c r="K333" s="67"/>
      <c r="T333" s="42"/>
      <c r="U333" s="42"/>
      <c r="V333" s="42"/>
      <c r="W333" s="42"/>
    </row>
    <row r="334" spans="1:23" s="59" customFormat="1">
      <c r="D334" s="59" t="s">
        <v>6</v>
      </c>
      <c r="K334" s="67"/>
      <c r="M334" s="42"/>
      <c r="N334" s="42"/>
      <c r="O334" s="42"/>
      <c r="P334" s="42"/>
      <c r="T334" s="42"/>
      <c r="U334" s="42"/>
    </row>
    <row r="335" spans="1:23" s="59" customFormat="1" ht="28.8">
      <c r="D335" s="42" t="s">
        <v>12</v>
      </c>
      <c r="E335" s="42"/>
      <c r="F335" s="42"/>
      <c r="G335" s="42"/>
      <c r="H335" s="42"/>
      <c r="I335" s="42"/>
      <c r="K335" s="67"/>
      <c r="M335" s="42"/>
      <c r="N335" s="42"/>
      <c r="O335" s="42"/>
      <c r="P335" s="42"/>
      <c r="T335" s="42"/>
      <c r="U335" s="42"/>
    </row>
    <row r="336" spans="1:23">
      <c r="D336" s="42" t="s">
        <v>0</v>
      </c>
    </row>
    <row r="337" spans="4:4">
      <c r="D337" s="42" t="s">
        <v>1</v>
      </c>
    </row>
    <row r="338" spans="4:4">
      <c r="D338" s="42" t="s">
        <v>2</v>
      </c>
    </row>
    <row r="339" spans="4:4">
      <c r="D339" s="42" t="s">
        <v>3</v>
      </c>
    </row>
    <row r="340" spans="4:4">
      <c r="D340" s="42" t="s">
        <v>5</v>
      </c>
    </row>
    <row r="341" spans="4:4">
      <c r="D341" s="42" t="s">
        <v>7</v>
      </c>
    </row>
    <row r="342" spans="4:4" ht="28.8">
      <c r="D342" s="42" t="s">
        <v>8</v>
      </c>
    </row>
    <row r="343" spans="4:4" ht="28.8">
      <c r="D343" s="42" t="s">
        <v>10</v>
      </c>
    </row>
    <row r="344" spans="4:4">
      <c r="D344" s="42" t="s">
        <v>9</v>
      </c>
    </row>
    <row r="345" spans="4:4" ht="28.8">
      <c r="D345" s="42" t="s">
        <v>11</v>
      </c>
    </row>
  </sheetData>
  <mergeCells count="116">
    <mergeCell ref="B121:I121"/>
    <mergeCell ref="C119:I119"/>
    <mergeCell ref="F87:M87"/>
    <mergeCell ref="F88:M88"/>
    <mergeCell ref="F89:M89"/>
    <mergeCell ref="B109:I109"/>
    <mergeCell ref="F96:M96"/>
    <mergeCell ref="B2:M2"/>
    <mergeCell ref="F9:M9"/>
    <mergeCell ref="C17:C18"/>
    <mergeCell ref="C28:C30"/>
    <mergeCell ref="F30:M30"/>
    <mergeCell ref="F13:M13"/>
    <mergeCell ref="B25:M25"/>
    <mergeCell ref="C10:C15"/>
    <mergeCell ref="F26:M26"/>
    <mergeCell ref="F28:M28"/>
    <mergeCell ref="F27:M27"/>
    <mergeCell ref="F10:M10"/>
    <mergeCell ref="F19:M19"/>
    <mergeCell ref="C20:C21"/>
    <mergeCell ref="B20:B21"/>
    <mergeCell ref="F21:M21"/>
    <mergeCell ref="B7:M7"/>
    <mergeCell ref="D4:J4"/>
    <mergeCell ref="D5:J5"/>
    <mergeCell ref="C8:E8"/>
    <mergeCell ref="C26:E26"/>
    <mergeCell ref="F22:M22"/>
    <mergeCell ref="F23:M23"/>
    <mergeCell ref="F24:M24"/>
    <mergeCell ref="B124:C124"/>
    <mergeCell ref="B176:C176"/>
    <mergeCell ref="F39:M39"/>
    <mergeCell ref="F50:M50"/>
    <mergeCell ref="F51:M51"/>
    <mergeCell ref="F47:M47"/>
    <mergeCell ref="C53:C58"/>
    <mergeCell ref="F54:M54"/>
    <mergeCell ref="F55:M55"/>
    <mergeCell ref="F56:M56"/>
    <mergeCell ref="F45:M45"/>
    <mergeCell ref="F46:M46"/>
    <mergeCell ref="F58:M58"/>
    <mergeCell ref="F49:M49"/>
    <mergeCell ref="B40:M40"/>
    <mergeCell ref="F42:M42"/>
    <mergeCell ref="F43:M43"/>
    <mergeCell ref="F44:M44"/>
    <mergeCell ref="C50:C51"/>
    <mergeCell ref="B262:C262"/>
    <mergeCell ref="D100:F100"/>
    <mergeCell ref="F61:M61"/>
    <mergeCell ref="F70:M70"/>
    <mergeCell ref="F62:M62"/>
    <mergeCell ref="F63:M63"/>
    <mergeCell ref="F67:M67"/>
    <mergeCell ref="F65:M65"/>
    <mergeCell ref="F66:M66"/>
    <mergeCell ref="F77:M77"/>
    <mergeCell ref="F79:M79"/>
    <mergeCell ref="F80:M80"/>
    <mergeCell ref="F73:M73"/>
    <mergeCell ref="F74:M74"/>
    <mergeCell ref="F75:M75"/>
    <mergeCell ref="F71:M71"/>
    <mergeCell ref="F82:M82"/>
    <mergeCell ref="F83:M83"/>
    <mergeCell ref="F72:M72"/>
    <mergeCell ref="F76:M76"/>
    <mergeCell ref="D93:D95"/>
    <mergeCell ref="F90:M90"/>
    <mergeCell ref="F85:M85"/>
    <mergeCell ref="F86:M86"/>
    <mergeCell ref="F41:M41"/>
    <mergeCell ref="F52:M52"/>
    <mergeCell ref="F53:M53"/>
    <mergeCell ref="B48:M48"/>
    <mergeCell ref="F11:M11"/>
    <mergeCell ref="F14:M14"/>
    <mergeCell ref="F12:M12"/>
    <mergeCell ref="F15:M15"/>
    <mergeCell ref="F16:M16"/>
    <mergeCell ref="F20:M20"/>
    <mergeCell ref="F17:M17"/>
    <mergeCell ref="F18:M18"/>
    <mergeCell ref="F38:M38"/>
    <mergeCell ref="F36:M36"/>
    <mergeCell ref="F35:M35"/>
    <mergeCell ref="F32:M32"/>
    <mergeCell ref="F34:M34"/>
    <mergeCell ref="F37:M37"/>
    <mergeCell ref="F57:M57"/>
    <mergeCell ref="F68:M68"/>
    <mergeCell ref="F69:M69"/>
    <mergeCell ref="C120:I120"/>
    <mergeCell ref="B111:I111"/>
    <mergeCell ref="B112:I112"/>
    <mergeCell ref="B113:I113"/>
    <mergeCell ref="B115:I115"/>
    <mergeCell ref="B116:I116"/>
    <mergeCell ref="B117:I117"/>
    <mergeCell ref="B118:I118"/>
    <mergeCell ref="B114:I114"/>
    <mergeCell ref="F64:M64"/>
    <mergeCell ref="F60:M60"/>
    <mergeCell ref="F59:M59"/>
    <mergeCell ref="B110:I110"/>
    <mergeCell ref="F95:M95"/>
    <mergeCell ref="F91:M91"/>
    <mergeCell ref="F93:M93"/>
    <mergeCell ref="F92:M92"/>
    <mergeCell ref="F94:M94"/>
    <mergeCell ref="F84:M84"/>
    <mergeCell ref="F81:M81"/>
    <mergeCell ref="F78:M78"/>
  </mergeCells>
  <conditionalFormatting sqref="L1:U1048576">
    <cfRule type="cellIs" dxfId="6" priority="4" operator="greaterThan">
      <formula>3</formula>
    </cfRule>
    <cfRule type="cellIs" dxfId="5" priority="5" operator="between">
      <formula>1</formula>
      <formula>3</formula>
    </cfRule>
  </conditionalFormatting>
  <conditionalFormatting sqref="H1:H108 H120 H123:H1048576">
    <cfRule type="cellIs" dxfId="4" priority="3" operator="greaterThan">
      <formula>0</formula>
    </cfRule>
  </conditionalFormatting>
  <conditionalFormatting sqref="H119">
    <cfRule type="cellIs" dxfId="3" priority="2" operator="greaterThan">
      <formula>0</formula>
    </cfRule>
  </conditionalFormatting>
  <conditionalFormatting sqref="H122">
    <cfRule type="cellIs" dxfId="1" priority="1" operator="greaterThan">
      <formula>0</formula>
    </cfRule>
  </conditionalFormatting>
  <hyperlinks>
    <hyperlink ref="D4" r:id="rId1"/>
    <hyperlink ref="D5"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dimension ref="A2:S85"/>
  <sheetViews>
    <sheetView topLeftCell="A64" workbookViewId="0">
      <selection activeCell="C75" sqref="C75"/>
    </sheetView>
  </sheetViews>
  <sheetFormatPr defaultColWidth="8.8984375" defaultRowHeight="16.149999999999999"/>
  <cols>
    <col min="1" max="1" width="7" style="1" customWidth="1"/>
    <col min="2" max="2" width="18.796875" style="1" customWidth="1"/>
    <col min="3" max="3" width="42" style="1" customWidth="1"/>
    <col min="4" max="4" width="10" style="8" customWidth="1"/>
    <col min="5" max="5" width="13.796875" style="8" customWidth="1"/>
    <col min="6" max="6" width="13.3984375" style="8" customWidth="1"/>
    <col min="7" max="7" width="14" style="1" customWidth="1"/>
    <col min="8" max="8" width="11.59765625" style="1" customWidth="1"/>
    <col min="9" max="9" width="13.296875" style="1" customWidth="1"/>
    <col min="10" max="10" width="10.796875" style="1" customWidth="1"/>
    <col min="11" max="11" width="11.09765625" style="1" customWidth="1"/>
    <col min="12" max="12" width="21.8984375" style="1" customWidth="1"/>
    <col min="13" max="13" width="43.59765625" style="1" customWidth="1"/>
    <col min="14" max="14" width="32.3984375" style="1" customWidth="1"/>
    <col min="15" max="15" width="10.296875" style="1" customWidth="1"/>
    <col min="16" max="16" width="9.3984375" style="1" customWidth="1"/>
    <col min="17" max="17" width="8.8984375" style="1" customWidth="1"/>
    <col min="18" max="18" width="9.796875" style="1" customWidth="1"/>
    <col min="19" max="19" width="17.09765625" style="1" customWidth="1"/>
    <col min="20" max="16384" width="8.8984375" style="1"/>
  </cols>
  <sheetData>
    <row r="2" spans="1:19" ht="32.25">
      <c r="B2" s="25" t="s">
        <v>167</v>
      </c>
      <c r="C2" s="26" t="s">
        <v>49</v>
      </c>
      <c r="D2" s="26" t="s">
        <v>47</v>
      </c>
      <c r="E2" s="26" t="s">
        <v>52</v>
      </c>
      <c r="F2" s="26" t="s">
        <v>48</v>
      </c>
      <c r="G2" s="26" t="s">
        <v>53</v>
      </c>
    </row>
    <row r="3" spans="1:19" s="3" customFormat="1">
      <c r="B3" s="4" t="s">
        <v>50</v>
      </c>
      <c r="C3" s="2" t="s">
        <v>163</v>
      </c>
      <c r="D3" s="2" t="s">
        <v>166</v>
      </c>
      <c r="E3" s="5">
        <v>18000</v>
      </c>
      <c r="F3" s="6" t="s">
        <v>165</v>
      </c>
      <c r="G3" s="2">
        <v>13</v>
      </c>
    </row>
    <row r="4" spans="1:19">
      <c r="B4" s="7" t="s">
        <v>51</v>
      </c>
      <c r="C4" s="2" t="s">
        <v>164</v>
      </c>
      <c r="D4" s="2" t="s">
        <v>170</v>
      </c>
      <c r="E4" s="5">
        <v>15000</v>
      </c>
      <c r="F4" s="6" t="s">
        <v>169</v>
      </c>
      <c r="G4" s="2">
        <v>12</v>
      </c>
    </row>
    <row r="5" spans="1:19">
      <c r="D5" s="1"/>
      <c r="E5" s="1"/>
      <c r="F5" s="1"/>
    </row>
    <row r="6" spans="1:19" ht="16.7" thickBot="1">
      <c r="O6" s="9"/>
      <c r="P6" s="9"/>
      <c r="Q6" s="9"/>
      <c r="R6" s="9"/>
      <c r="S6" s="9"/>
    </row>
    <row r="7" spans="1:19" ht="32.85" thickBot="1">
      <c r="A7" s="10" t="s">
        <v>20</v>
      </c>
      <c r="B7" s="11" t="s">
        <v>32</v>
      </c>
      <c r="C7" s="11" t="s">
        <v>16</v>
      </c>
      <c r="D7" s="12" t="s">
        <v>26</v>
      </c>
      <c r="E7" s="12" t="s">
        <v>123</v>
      </c>
      <c r="F7" s="12" t="s">
        <v>131</v>
      </c>
      <c r="G7" s="11" t="s">
        <v>125</v>
      </c>
      <c r="H7" s="11" t="s">
        <v>30</v>
      </c>
      <c r="I7" s="11" t="s">
        <v>152</v>
      </c>
      <c r="J7" s="11" t="s">
        <v>31</v>
      </c>
      <c r="K7" s="11" t="s">
        <v>37</v>
      </c>
      <c r="L7" s="13" t="s">
        <v>33</v>
      </c>
      <c r="M7" s="13" t="s">
        <v>133</v>
      </c>
      <c r="N7" s="13" t="s">
        <v>145</v>
      </c>
      <c r="O7" s="13" t="s">
        <v>156</v>
      </c>
      <c r="P7" s="9"/>
      <c r="Q7" s="9"/>
      <c r="R7" s="9"/>
      <c r="S7" s="9"/>
    </row>
    <row r="8" spans="1:19">
      <c r="A8" s="122">
        <v>1</v>
      </c>
      <c r="B8" s="121" t="s">
        <v>25</v>
      </c>
      <c r="C8" s="121" t="s">
        <v>21</v>
      </c>
      <c r="D8" s="123" t="s">
        <v>28</v>
      </c>
      <c r="E8" s="123" t="s">
        <v>124</v>
      </c>
      <c r="F8" s="123" t="s">
        <v>132</v>
      </c>
      <c r="G8" s="121" t="s">
        <v>126</v>
      </c>
      <c r="H8" s="124">
        <v>0.91</v>
      </c>
      <c r="I8" s="121" t="s">
        <v>154</v>
      </c>
      <c r="J8" s="121">
        <v>63</v>
      </c>
      <c r="K8" s="121">
        <v>21.1</v>
      </c>
      <c r="L8" s="125" t="s">
        <v>36</v>
      </c>
      <c r="M8" s="126" t="s">
        <v>135</v>
      </c>
      <c r="N8" s="125" t="s">
        <v>157</v>
      </c>
      <c r="O8" s="125">
        <v>5182</v>
      </c>
      <c r="P8" s="9"/>
      <c r="Q8" s="9"/>
      <c r="R8" s="9"/>
      <c r="S8" s="9"/>
    </row>
    <row r="9" spans="1:19">
      <c r="A9" s="121">
        <v>2</v>
      </c>
      <c r="B9" s="121" t="s">
        <v>25</v>
      </c>
      <c r="C9" s="121" t="s">
        <v>19</v>
      </c>
      <c r="D9" s="121" t="s">
        <v>27</v>
      </c>
      <c r="E9" s="127" t="s">
        <v>128</v>
      </c>
      <c r="F9" s="121"/>
      <c r="G9" s="121" t="s">
        <v>126</v>
      </c>
      <c r="H9" s="121">
        <v>1.5</v>
      </c>
      <c r="I9" s="121" t="s">
        <v>154</v>
      </c>
      <c r="J9" s="121">
        <v>52</v>
      </c>
      <c r="K9" s="121">
        <v>21.4</v>
      </c>
      <c r="L9" s="121" t="s">
        <v>34</v>
      </c>
      <c r="M9" s="121"/>
      <c r="N9" s="121" t="s">
        <v>158</v>
      </c>
      <c r="O9" s="121">
        <v>2677</v>
      </c>
      <c r="P9" s="9"/>
      <c r="Q9" s="9"/>
      <c r="R9" s="9"/>
      <c r="S9" s="9"/>
    </row>
    <row r="10" spans="1:19">
      <c r="A10" s="121">
        <v>3</v>
      </c>
      <c r="B10" s="121" t="s">
        <v>25</v>
      </c>
      <c r="C10" s="121" t="s">
        <v>116</v>
      </c>
      <c r="D10" s="121" t="s">
        <v>121</v>
      </c>
      <c r="E10" s="121" t="s">
        <v>124</v>
      </c>
      <c r="F10" s="121"/>
      <c r="G10" s="121" t="s">
        <v>126</v>
      </c>
      <c r="H10" s="121">
        <v>1.25</v>
      </c>
      <c r="I10" s="121" t="s">
        <v>155</v>
      </c>
      <c r="J10" s="121">
        <v>24</v>
      </c>
      <c r="K10" s="121">
        <v>15.81</v>
      </c>
      <c r="L10" s="121" t="s">
        <v>120</v>
      </c>
      <c r="M10" s="121"/>
      <c r="N10" s="121" t="s">
        <v>162</v>
      </c>
      <c r="O10" s="121">
        <v>417</v>
      </c>
      <c r="P10" s="9"/>
      <c r="Q10" s="9"/>
      <c r="R10" s="9"/>
      <c r="S10" s="9"/>
    </row>
    <row r="11" spans="1:19">
      <c r="A11" s="121">
        <v>4</v>
      </c>
      <c r="B11" s="121" t="s">
        <v>24</v>
      </c>
      <c r="C11" s="121" t="s">
        <v>22</v>
      </c>
      <c r="D11" s="123" t="s">
        <v>27</v>
      </c>
      <c r="E11" s="123" t="s">
        <v>17</v>
      </c>
      <c r="F11" s="123" t="s">
        <v>132</v>
      </c>
      <c r="G11" s="124" t="s">
        <v>127</v>
      </c>
      <c r="H11" s="124">
        <v>0.84</v>
      </c>
      <c r="I11" s="121" t="s">
        <v>155</v>
      </c>
      <c r="J11" s="121">
        <v>60</v>
      </c>
      <c r="K11" s="124">
        <v>20.02</v>
      </c>
      <c r="L11" s="125" t="s">
        <v>38</v>
      </c>
      <c r="M11" s="125"/>
      <c r="N11" s="125" t="s">
        <v>159</v>
      </c>
      <c r="O11" s="125">
        <v>10118</v>
      </c>
      <c r="P11" s="9"/>
      <c r="Q11" s="9"/>
      <c r="R11" s="9"/>
      <c r="S11" s="9"/>
    </row>
    <row r="12" spans="1:19">
      <c r="P12" s="9"/>
      <c r="Q12" s="9"/>
      <c r="R12" s="9"/>
      <c r="S12" s="9"/>
    </row>
    <row r="13" spans="1:19">
      <c r="B13" s="179" t="s">
        <v>146</v>
      </c>
      <c r="C13" s="180"/>
      <c r="D13" s="180"/>
      <c r="E13" s="181"/>
      <c r="P13" s="9"/>
      <c r="Q13" s="9"/>
      <c r="R13" s="9"/>
      <c r="S13" s="9"/>
    </row>
    <row r="14" spans="1:19">
      <c r="A14" s="120">
        <v>5</v>
      </c>
      <c r="B14" s="120" t="s">
        <v>24</v>
      </c>
      <c r="C14" s="120" t="s">
        <v>45</v>
      </c>
      <c r="D14" s="128" t="s">
        <v>27</v>
      </c>
      <c r="E14" s="128" t="s">
        <v>18</v>
      </c>
      <c r="F14" s="128"/>
      <c r="G14" s="129" t="s">
        <v>126</v>
      </c>
      <c r="H14" s="120">
        <v>1.5</v>
      </c>
      <c r="I14" s="120" t="s">
        <v>153</v>
      </c>
      <c r="J14" s="120">
        <v>58</v>
      </c>
      <c r="K14" s="130">
        <v>27.7</v>
      </c>
      <c r="L14" s="131" t="s">
        <v>35</v>
      </c>
      <c r="M14" s="131"/>
      <c r="N14" s="131" t="s">
        <v>158</v>
      </c>
      <c r="O14" s="131">
        <v>1208</v>
      </c>
      <c r="P14" s="9"/>
      <c r="Q14" s="9"/>
      <c r="R14" s="9"/>
      <c r="S14" s="9"/>
    </row>
    <row r="15" spans="1:19">
      <c r="A15" s="120">
        <v>6</v>
      </c>
      <c r="B15" s="120" t="s">
        <v>24</v>
      </c>
      <c r="C15" s="120" t="s">
        <v>117</v>
      </c>
      <c r="D15" s="120" t="s">
        <v>28</v>
      </c>
      <c r="E15" s="120" t="s">
        <v>17</v>
      </c>
      <c r="F15" s="120" t="s">
        <v>132</v>
      </c>
      <c r="G15" s="120"/>
      <c r="H15" s="120">
        <v>1.6</v>
      </c>
      <c r="I15" s="120"/>
      <c r="J15" s="120"/>
      <c r="K15" s="120"/>
      <c r="L15" s="120" t="s">
        <v>130</v>
      </c>
      <c r="M15" s="132" t="s">
        <v>135</v>
      </c>
      <c r="N15" s="119"/>
      <c r="O15" s="133"/>
      <c r="P15" s="9"/>
      <c r="Q15" s="9"/>
      <c r="R15" s="9"/>
      <c r="S15" s="9"/>
    </row>
    <row r="16" spans="1:19">
      <c r="A16" s="120">
        <v>7</v>
      </c>
      <c r="B16" s="120" t="s">
        <v>119</v>
      </c>
      <c r="C16" s="120" t="s">
        <v>552</v>
      </c>
      <c r="D16" s="120" t="s">
        <v>27</v>
      </c>
      <c r="E16" s="120" t="s">
        <v>18</v>
      </c>
      <c r="F16" s="120" t="s">
        <v>132</v>
      </c>
      <c r="G16" s="120" t="s">
        <v>128</v>
      </c>
      <c r="H16" s="120">
        <v>1.71</v>
      </c>
      <c r="I16" s="120"/>
      <c r="J16" s="120">
        <v>56</v>
      </c>
      <c r="K16" s="120">
        <v>23</v>
      </c>
      <c r="L16" s="120" t="s">
        <v>118</v>
      </c>
      <c r="M16" s="119"/>
      <c r="N16" s="119"/>
      <c r="O16" s="119"/>
    </row>
    <row r="17" spans="1:19">
      <c r="O17" s="9"/>
      <c r="P17" s="9"/>
      <c r="Q17" s="9"/>
      <c r="R17" s="9"/>
      <c r="S17" s="9"/>
    </row>
    <row r="18" spans="1:19" ht="38.450000000000003" customHeight="1">
      <c r="A18" s="27">
        <v>8</v>
      </c>
      <c r="B18" s="27" t="s">
        <v>174</v>
      </c>
      <c r="C18" s="27" t="s">
        <v>172</v>
      </c>
      <c r="D18" s="221" t="s">
        <v>173</v>
      </c>
      <c r="E18" s="222"/>
      <c r="F18" s="222"/>
      <c r="G18" s="222"/>
      <c r="H18" s="222"/>
      <c r="I18" s="222"/>
      <c r="J18" s="222"/>
      <c r="K18" s="222"/>
      <c r="L18" s="222"/>
      <c r="O18" s="9"/>
      <c r="P18" s="9"/>
      <c r="Q18" s="9"/>
      <c r="R18" s="9"/>
      <c r="S18" s="9"/>
    </row>
    <row r="19" spans="1:19">
      <c r="O19" s="9"/>
      <c r="P19" s="9"/>
      <c r="Q19" s="9"/>
      <c r="R19" s="9"/>
      <c r="S19" s="9"/>
    </row>
    <row r="20" spans="1:19">
      <c r="O20" s="9"/>
      <c r="P20" s="9"/>
      <c r="Q20" s="9"/>
      <c r="R20" s="9"/>
      <c r="S20" s="9"/>
    </row>
    <row r="21" spans="1:19">
      <c r="A21" s="9"/>
      <c r="C21" s="18" t="s">
        <v>39</v>
      </c>
      <c r="D21" s="19" t="s">
        <v>43</v>
      </c>
      <c r="E21" s="2" t="s">
        <v>44</v>
      </c>
      <c r="F21" s="1"/>
      <c r="G21" s="2" t="s">
        <v>23</v>
      </c>
      <c r="H21" s="2" t="s">
        <v>104</v>
      </c>
      <c r="I21" s="2" t="s">
        <v>52</v>
      </c>
      <c r="J21" s="2" t="s">
        <v>103</v>
      </c>
      <c r="K21" s="9"/>
      <c r="L21" s="9"/>
      <c r="M21" s="9"/>
    </row>
    <row r="22" spans="1:19">
      <c r="A22" s="9"/>
      <c r="C22" s="20" t="s">
        <v>41</v>
      </c>
      <c r="D22" s="19" t="s">
        <v>42</v>
      </c>
      <c r="E22" s="2"/>
      <c r="F22" s="1"/>
      <c r="G22" s="2">
        <v>2015</v>
      </c>
      <c r="H22" s="2">
        <v>15000</v>
      </c>
      <c r="I22" s="2">
        <f>0.8*H22</f>
        <v>12000</v>
      </c>
      <c r="J22" s="2">
        <v>2000</v>
      </c>
    </row>
    <row r="23" spans="1:19" ht="32.25">
      <c r="A23" s="9"/>
      <c r="C23" s="2" t="s">
        <v>40</v>
      </c>
      <c r="D23" s="19">
        <v>29681</v>
      </c>
      <c r="E23" s="21">
        <v>42033</v>
      </c>
      <c r="F23" s="1"/>
    </row>
    <row r="24" spans="1:19">
      <c r="A24" s="9"/>
      <c r="C24" s="2" t="s">
        <v>46</v>
      </c>
      <c r="D24" s="15">
        <f>D23*0.85</f>
        <v>25228.85</v>
      </c>
      <c r="E24" s="2"/>
      <c r="F24" s="1"/>
      <c r="H24" s="9"/>
      <c r="I24" s="9"/>
      <c r="J24" s="9"/>
      <c r="K24" s="9"/>
      <c r="L24" s="9"/>
      <c r="M24" s="9"/>
    </row>
    <row r="25" spans="1:19">
      <c r="A25" s="9"/>
      <c r="B25" s="9"/>
      <c r="C25" s="9"/>
      <c r="D25" s="22"/>
      <c r="E25" s="22"/>
      <c r="F25" s="22"/>
      <c r="G25" s="9"/>
      <c r="H25" s="9"/>
      <c r="I25" s="9"/>
      <c r="J25" s="9"/>
      <c r="K25" s="9"/>
      <c r="L25" s="9"/>
      <c r="M25" s="9"/>
    </row>
    <row r="26" spans="1:19" ht="16.7" thickBot="1">
      <c r="A26" s="9"/>
      <c r="B26" s="9"/>
      <c r="C26" s="9"/>
      <c r="D26" s="22"/>
      <c r="E26" s="22"/>
      <c r="F26" s="22"/>
      <c r="G26" s="9"/>
      <c r="H26" s="9"/>
      <c r="I26" s="9"/>
      <c r="J26" s="9"/>
      <c r="K26" s="9"/>
      <c r="L26" s="9"/>
      <c r="M26" s="9"/>
    </row>
    <row r="27" spans="1:19" ht="18.45" thickBot="1">
      <c r="A27" s="9"/>
      <c r="B27" s="176" t="s">
        <v>76</v>
      </c>
      <c r="C27" s="177"/>
      <c r="D27" s="177"/>
      <c r="E27" s="177"/>
      <c r="F27" s="177"/>
      <c r="G27" s="177"/>
      <c r="H27" s="177"/>
      <c r="I27" s="177"/>
      <c r="J27" s="177"/>
      <c r="K27" s="177"/>
      <c r="L27" s="177"/>
      <c r="M27" s="177"/>
      <c r="N27" s="178"/>
    </row>
    <row r="28" spans="1:19">
      <c r="B28" s="212" t="s">
        <v>102</v>
      </c>
      <c r="C28" s="213"/>
      <c r="D28" s="213"/>
      <c r="E28" s="213"/>
      <c r="F28" s="213"/>
      <c r="G28" s="213"/>
      <c r="H28" s="213"/>
      <c r="I28" s="213"/>
      <c r="J28" s="213"/>
      <c r="K28" s="213"/>
      <c r="L28" s="213"/>
      <c r="M28" s="213"/>
      <c r="N28" s="214"/>
    </row>
    <row r="29" spans="1:19">
      <c r="B29" s="215"/>
      <c r="C29" s="216"/>
      <c r="D29" s="216"/>
      <c r="E29" s="216"/>
      <c r="F29" s="216"/>
      <c r="G29" s="216"/>
      <c r="H29" s="216"/>
      <c r="I29" s="216"/>
      <c r="J29" s="216"/>
      <c r="K29" s="216"/>
      <c r="L29" s="216"/>
      <c r="M29" s="216"/>
      <c r="N29" s="217"/>
    </row>
    <row r="30" spans="1:19">
      <c r="B30" s="215"/>
      <c r="C30" s="216"/>
      <c r="D30" s="216"/>
      <c r="E30" s="216"/>
      <c r="F30" s="216"/>
      <c r="G30" s="216"/>
      <c r="H30" s="216"/>
      <c r="I30" s="216"/>
      <c r="J30" s="216"/>
      <c r="K30" s="216"/>
      <c r="L30" s="216"/>
      <c r="M30" s="216"/>
      <c r="N30" s="217"/>
    </row>
    <row r="31" spans="1:19">
      <c r="B31" s="215"/>
      <c r="C31" s="216"/>
      <c r="D31" s="216"/>
      <c r="E31" s="216"/>
      <c r="F31" s="216"/>
      <c r="G31" s="216"/>
      <c r="H31" s="216"/>
      <c r="I31" s="216"/>
      <c r="J31" s="216"/>
      <c r="K31" s="216"/>
      <c r="L31" s="216"/>
      <c r="M31" s="216"/>
      <c r="N31" s="217"/>
    </row>
    <row r="32" spans="1:19">
      <c r="B32" s="215"/>
      <c r="C32" s="216"/>
      <c r="D32" s="216"/>
      <c r="E32" s="216"/>
      <c r="F32" s="216"/>
      <c r="G32" s="216"/>
      <c r="H32" s="216"/>
      <c r="I32" s="216"/>
      <c r="J32" s="216"/>
      <c r="K32" s="216"/>
      <c r="L32" s="216"/>
      <c r="M32" s="216"/>
      <c r="N32" s="217"/>
    </row>
    <row r="33" spans="2:14">
      <c r="B33" s="215"/>
      <c r="C33" s="216"/>
      <c r="D33" s="216"/>
      <c r="E33" s="216"/>
      <c r="F33" s="216"/>
      <c r="G33" s="216"/>
      <c r="H33" s="216"/>
      <c r="I33" s="216"/>
      <c r="J33" s="216"/>
      <c r="K33" s="216"/>
      <c r="L33" s="216"/>
      <c r="M33" s="216"/>
      <c r="N33" s="217"/>
    </row>
    <row r="34" spans="2:14">
      <c r="B34" s="215"/>
      <c r="C34" s="216"/>
      <c r="D34" s="216"/>
      <c r="E34" s="216"/>
      <c r="F34" s="216"/>
      <c r="G34" s="216"/>
      <c r="H34" s="216"/>
      <c r="I34" s="216"/>
      <c r="J34" s="216"/>
      <c r="K34" s="216"/>
      <c r="L34" s="216"/>
      <c r="M34" s="216"/>
      <c r="N34" s="217"/>
    </row>
    <row r="35" spans="2:14">
      <c r="B35" s="215"/>
      <c r="C35" s="216"/>
      <c r="D35" s="216"/>
      <c r="E35" s="216"/>
      <c r="F35" s="216"/>
      <c r="G35" s="216"/>
      <c r="H35" s="216"/>
      <c r="I35" s="216"/>
      <c r="J35" s="216"/>
      <c r="K35" s="216"/>
      <c r="L35" s="216"/>
      <c r="M35" s="216"/>
      <c r="N35" s="217"/>
    </row>
    <row r="36" spans="2:14">
      <c r="B36" s="215"/>
      <c r="C36" s="216"/>
      <c r="D36" s="216"/>
      <c r="E36" s="216"/>
      <c r="F36" s="216"/>
      <c r="G36" s="216"/>
      <c r="H36" s="216"/>
      <c r="I36" s="216"/>
      <c r="J36" s="216"/>
      <c r="K36" s="216"/>
      <c r="L36" s="216"/>
      <c r="M36" s="216"/>
      <c r="N36" s="217"/>
    </row>
    <row r="37" spans="2:14">
      <c r="B37" s="215"/>
      <c r="C37" s="216"/>
      <c r="D37" s="216"/>
      <c r="E37" s="216"/>
      <c r="F37" s="216"/>
      <c r="G37" s="216"/>
      <c r="H37" s="216"/>
      <c r="I37" s="216"/>
      <c r="J37" s="216"/>
      <c r="K37" s="216"/>
      <c r="L37" s="216"/>
      <c r="M37" s="216"/>
      <c r="N37" s="217"/>
    </row>
    <row r="38" spans="2:14">
      <c r="B38" s="218"/>
      <c r="C38" s="219"/>
      <c r="D38" s="219"/>
      <c r="E38" s="219"/>
      <c r="F38" s="219"/>
      <c r="G38" s="219"/>
      <c r="H38" s="219"/>
      <c r="I38" s="219"/>
      <c r="J38" s="219"/>
      <c r="K38" s="219"/>
      <c r="L38" s="219"/>
      <c r="M38" s="219"/>
      <c r="N38" s="220"/>
    </row>
    <row r="39" spans="2:14">
      <c r="B39" s="3"/>
      <c r="C39" s="3"/>
      <c r="D39" s="23"/>
      <c r="E39" s="23"/>
      <c r="F39" s="23"/>
    </row>
    <row r="40" spans="2:14">
      <c r="B40" s="203" t="s">
        <v>171</v>
      </c>
      <c r="C40" s="204"/>
      <c r="D40" s="204"/>
      <c r="E40" s="204"/>
      <c r="F40" s="204"/>
      <c r="G40" s="204"/>
      <c r="H40" s="204"/>
      <c r="I40" s="204"/>
      <c r="J40" s="204"/>
      <c r="K40" s="204"/>
      <c r="L40" s="204"/>
      <c r="M40" s="204"/>
      <c r="N40" s="205"/>
    </row>
    <row r="41" spans="2:14">
      <c r="B41" s="206"/>
      <c r="C41" s="207"/>
      <c r="D41" s="207"/>
      <c r="E41" s="207"/>
      <c r="F41" s="207"/>
      <c r="G41" s="207"/>
      <c r="H41" s="207"/>
      <c r="I41" s="207"/>
      <c r="J41" s="207"/>
      <c r="K41" s="207"/>
      <c r="L41" s="207"/>
      <c r="M41" s="207"/>
      <c r="N41" s="208"/>
    </row>
    <row r="42" spans="2:14">
      <c r="B42" s="206"/>
      <c r="C42" s="207"/>
      <c r="D42" s="207"/>
      <c r="E42" s="207"/>
      <c r="F42" s="207"/>
      <c r="G42" s="207"/>
      <c r="H42" s="207"/>
      <c r="I42" s="207"/>
      <c r="J42" s="207"/>
      <c r="K42" s="207"/>
      <c r="L42" s="207"/>
      <c r="M42" s="207"/>
      <c r="N42" s="208"/>
    </row>
    <row r="43" spans="2:14">
      <c r="B43" s="206"/>
      <c r="C43" s="207"/>
      <c r="D43" s="207"/>
      <c r="E43" s="207"/>
      <c r="F43" s="207"/>
      <c r="G43" s="207"/>
      <c r="H43" s="207"/>
      <c r="I43" s="207"/>
      <c r="J43" s="207"/>
      <c r="K43" s="207"/>
      <c r="L43" s="207"/>
      <c r="M43" s="207"/>
      <c r="N43" s="208"/>
    </row>
    <row r="44" spans="2:14">
      <c r="B44" s="206"/>
      <c r="C44" s="207"/>
      <c r="D44" s="207"/>
      <c r="E44" s="207"/>
      <c r="F44" s="207"/>
      <c r="G44" s="207"/>
      <c r="H44" s="207"/>
      <c r="I44" s="207"/>
      <c r="J44" s="207"/>
      <c r="K44" s="207"/>
      <c r="L44" s="207"/>
      <c r="M44" s="207"/>
      <c r="N44" s="208"/>
    </row>
    <row r="45" spans="2:14">
      <c r="B45" s="206"/>
      <c r="C45" s="207"/>
      <c r="D45" s="207"/>
      <c r="E45" s="207"/>
      <c r="F45" s="207"/>
      <c r="G45" s="207"/>
      <c r="H45" s="207"/>
      <c r="I45" s="207"/>
      <c r="J45" s="207"/>
      <c r="K45" s="207"/>
      <c r="L45" s="207"/>
      <c r="M45" s="207"/>
      <c r="N45" s="208"/>
    </row>
    <row r="46" spans="2:14">
      <c r="B46" s="209"/>
      <c r="C46" s="210"/>
      <c r="D46" s="210"/>
      <c r="E46" s="210"/>
      <c r="F46" s="210"/>
      <c r="G46" s="210"/>
      <c r="H46" s="210"/>
      <c r="I46" s="210"/>
      <c r="J46" s="210"/>
      <c r="K46" s="210"/>
      <c r="L46" s="210"/>
      <c r="M46" s="210"/>
      <c r="N46" s="211"/>
    </row>
    <row r="47" spans="2:14">
      <c r="B47" s="3"/>
      <c r="C47" s="3"/>
      <c r="D47" s="23"/>
      <c r="E47" s="23"/>
      <c r="F47" s="23"/>
    </row>
    <row r="48" spans="2:14">
      <c r="B48" s="194" t="s">
        <v>105</v>
      </c>
      <c r="C48" s="195"/>
      <c r="D48" s="195"/>
      <c r="E48" s="195"/>
      <c r="F48" s="195"/>
      <c r="G48" s="195"/>
      <c r="H48" s="195"/>
      <c r="I48" s="195"/>
      <c r="J48" s="195"/>
      <c r="K48" s="195"/>
      <c r="L48" s="195"/>
      <c r="M48" s="195"/>
      <c r="N48" s="196"/>
    </row>
    <row r="49" spans="2:14">
      <c r="B49" s="197"/>
      <c r="C49" s="198"/>
      <c r="D49" s="198"/>
      <c r="E49" s="198"/>
      <c r="F49" s="198"/>
      <c r="G49" s="198"/>
      <c r="H49" s="198"/>
      <c r="I49" s="198"/>
      <c r="J49" s="198"/>
      <c r="K49" s="198"/>
      <c r="L49" s="198"/>
      <c r="M49" s="198"/>
      <c r="N49" s="199"/>
    </row>
    <row r="50" spans="2:14">
      <c r="B50" s="197"/>
      <c r="C50" s="198"/>
      <c r="D50" s="198"/>
      <c r="E50" s="198"/>
      <c r="F50" s="198"/>
      <c r="G50" s="198"/>
      <c r="H50" s="198"/>
      <c r="I50" s="198"/>
      <c r="J50" s="198"/>
      <c r="K50" s="198"/>
      <c r="L50" s="198"/>
      <c r="M50" s="198"/>
      <c r="N50" s="199"/>
    </row>
    <row r="51" spans="2:14">
      <c r="B51" s="197"/>
      <c r="C51" s="198"/>
      <c r="D51" s="198"/>
      <c r="E51" s="198"/>
      <c r="F51" s="198"/>
      <c r="G51" s="198"/>
      <c r="H51" s="198"/>
      <c r="I51" s="198"/>
      <c r="J51" s="198"/>
      <c r="K51" s="198"/>
      <c r="L51" s="198"/>
      <c r="M51" s="198"/>
      <c r="N51" s="199"/>
    </row>
    <row r="52" spans="2:14">
      <c r="B52" s="197"/>
      <c r="C52" s="198"/>
      <c r="D52" s="198"/>
      <c r="E52" s="198"/>
      <c r="F52" s="198"/>
      <c r="G52" s="198"/>
      <c r="H52" s="198"/>
      <c r="I52" s="198"/>
      <c r="J52" s="198"/>
      <c r="K52" s="198"/>
      <c r="L52" s="198"/>
      <c r="M52" s="198"/>
      <c r="N52" s="199"/>
    </row>
    <row r="53" spans="2:14">
      <c r="B53" s="200"/>
      <c r="C53" s="201"/>
      <c r="D53" s="201"/>
      <c r="E53" s="201"/>
      <c r="F53" s="201"/>
      <c r="G53" s="201"/>
      <c r="H53" s="201"/>
      <c r="I53" s="201"/>
      <c r="J53" s="201"/>
      <c r="K53" s="201"/>
      <c r="L53" s="201"/>
      <c r="M53" s="201"/>
      <c r="N53" s="202"/>
    </row>
    <row r="55" spans="2:14">
      <c r="B55" s="185" t="s">
        <v>106</v>
      </c>
      <c r="C55" s="186"/>
      <c r="D55" s="186"/>
      <c r="E55" s="186"/>
      <c r="F55" s="186"/>
      <c r="G55" s="186"/>
      <c r="H55" s="186"/>
      <c r="I55" s="186"/>
      <c r="J55" s="186"/>
      <c r="K55" s="186"/>
      <c r="L55" s="186"/>
      <c r="M55" s="186"/>
      <c r="N55" s="187"/>
    </row>
    <row r="56" spans="2:14">
      <c r="B56" s="188"/>
      <c r="C56" s="189"/>
      <c r="D56" s="189"/>
      <c r="E56" s="189"/>
      <c r="F56" s="189"/>
      <c r="G56" s="189"/>
      <c r="H56" s="189"/>
      <c r="I56" s="189"/>
      <c r="J56" s="189"/>
      <c r="K56" s="189"/>
      <c r="L56" s="189"/>
      <c r="M56" s="189"/>
      <c r="N56" s="190"/>
    </row>
    <row r="57" spans="2:14">
      <c r="B57" s="188"/>
      <c r="C57" s="189"/>
      <c r="D57" s="189"/>
      <c r="E57" s="189"/>
      <c r="F57" s="189"/>
      <c r="G57" s="189"/>
      <c r="H57" s="189"/>
      <c r="I57" s="189"/>
      <c r="J57" s="189"/>
      <c r="K57" s="189"/>
      <c r="L57" s="189"/>
      <c r="M57" s="189"/>
      <c r="N57" s="190"/>
    </row>
    <row r="58" spans="2:14">
      <c r="B58" s="188"/>
      <c r="C58" s="189"/>
      <c r="D58" s="189"/>
      <c r="E58" s="189"/>
      <c r="F58" s="189"/>
      <c r="G58" s="189"/>
      <c r="H58" s="189"/>
      <c r="I58" s="189"/>
      <c r="J58" s="189"/>
      <c r="K58" s="189"/>
      <c r="L58" s="189"/>
      <c r="M58" s="189"/>
      <c r="N58" s="190"/>
    </row>
    <row r="59" spans="2:14">
      <c r="B59" s="188"/>
      <c r="C59" s="189"/>
      <c r="D59" s="189"/>
      <c r="E59" s="189"/>
      <c r="F59" s="189"/>
      <c r="G59" s="189"/>
      <c r="H59" s="189"/>
      <c r="I59" s="189"/>
      <c r="J59" s="189"/>
      <c r="K59" s="189"/>
      <c r="L59" s="189"/>
      <c r="M59" s="189"/>
      <c r="N59" s="190"/>
    </row>
    <row r="60" spans="2:14">
      <c r="B60" s="188"/>
      <c r="C60" s="189"/>
      <c r="D60" s="189"/>
      <c r="E60" s="189"/>
      <c r="F60" s="189"/>
      <c r="G60" s="189"/>
      <c r="H60" s="189"/>
      <c r="I60" s="189"/>
      <c r="J60" s="189"/>
      <c r="K60" s="189"/>
      <c r="L60" s="189"/>
      <c r="M60" s="189"/>
      <c r="N60" s="190"/>
    </row>
    <row r="61" spans="2:14">
      <c r="B61" s="188"/>
      <c r="C61" s="189"/>
      <c r="D61" s="189"/>
      <c r="E61" s="189"/>
      <c r="F61" s="189"/>
      <c r="G61" s="189"/>
      <c r="H61" s="189"/>
      <c r="I61" s="189"/>
      <c r="J61" s="189"/>
      <c r="K61" s="189"/>
      <c r="L61" s="189"/>
      <c r="M61" s="189"/>
      <c r="N61" s="190"/>
    </row>
    <row r="62" spans="2:14">
      <c r="B62" s="188"/>
      <c r="C62" s="189"/>
      <c r="D62" s="189"/>
      <c r="E62" s="189"/>
      <c r="F62" s="189"/>
      <c r="G62" s="189"/>
      <c r="H62" s="189"/>
      <c r="I62" s="189"/>
      <c r="J62" s="189"/>
      <c r="K62" s="189"/>
      <c r="L62" s="189"/>
      <c r="M62" s="189"/>
      <c r="N62" s="190"/>
    </row>
    <row r="63" spans="2:14">
      <c r="B63" s="188"/>
      <c r="C63" s="189"/>
      <c r="D63" s="189"/>
      <c r="E63" s="189"/>
      <c r="F63" s="189"/>
      <c r="G63" s="189"/>
      <c r="H63" s="189"/>
      <c r="I63" s="189"/>
      <c r="J63" s="189"/>
      <c r="K63" s="189"/>
      <c r="L63" s="189"/>
      <c r="M63" s="189"/>
      <c r="N63" s="190"/>
    </row>
    <row r="64" spans="2:14">
      <c r="B64" s="188"/>
      <c r="C64" s="189"/>
      <c r="D64" s="189"/>
      <c r="E64" s="189"/>
      <c r="F64" s="189"/>
      <c r="G64" s="189"/>
      <c r="H64" s="189"/>
      <c r="I64" s="189"/>
      <c r="J64" s="189"/>
      <c r="K64" s="189"/>
      <c r="L64" s="189"/>
      <c r="M64" s="189"/>
      <c r="N64" s="190"/>
    </row>
    <row r="65" spans="2:19">
      <c r="B65" s="191"/>
      <c r="C65" s="192"/>
      <c r="D65" s="192"/>
      <c r="E65" s="192"/>
      <c r="F65" s="192"/>
      <c r="G65" s="192"/>
      <c r="H65" s="192"/>
      <c r="I65" s="192"/>
      <c r="J65" s="192"/>
      <c r="K65" s="192"/>
      <c r="L65" s="192"/>
      <c r="M65" s="192"/>
      <c r="N65" s="193"/>
    </row>
    <row r="69" spans="2:19">
      <c r="B69" s="182" t="s">
        <v>551</v>
      </c>
      <c r="C69" s="183"/>
      <c r="D69" s="183"/>
      <c r="E69" s="183"/>
      <c r="F69" s="183"/>
      <c r="G69" s="183"/>
      <c r="H69" s="183"/>
      <c r="I69" s="183"/>
      <c r="J69" s="183"/>
      <c r="K69" s="183"/>
      <c r="L69" s="184"/>
    </row>
    <row r="71" spans="2:19">
      <c r="B71" s="14" t="s">
        <v>25</v>
      </c>
      <c r="C71" s="14" t="s">
        <v>143</v>
      </c>
      <c r="D71" s="14" t="s">
        <v>28</v>
      </c>
      <c r="E71" s="14" t="s">
        <v>124</v>
      </c>
      <c r="F71" s="14" t="s">
        <v>132</v>
      </c>
      <c r="G71" s="14" t="s">
        <v>126</v>
      </c>
      <c r="H71" s="14">
        <v>1.6</v>
      </c>
      <c r="I71" s="14" t="s">
        <v>153</v>
      </c>
      <c r="J71" s="14">
        <v>59</v>
      </c>
      <c r="K71" s="14">
        <v>20.3</v>
      </c>
      <c r="L71" s="14" t="s">
        <v>130</v>
      </c>
      <c r="M71" s="16" t="s">
        <v>135</v>
      </c>
      <c r="N71" s="14" t="s">
        <v>161</v>
      </c>
      <c r="O71" s="14">
        <v>1279</v>
      </c>
    </row>
    <row r="72" spans="2:19" ht="32.25">
      <c r="B72" s="24" t="s">
        <v>25</v>
      </c>
      <c r="C72" s="24" t="s">
        <v>129</v>
      </c>
      <c r="D72" s="24" t="s">
        <v>27</v>
      </c>
      <c r="E72" s="24" t="s">
        <v>124</v>
      </c>
      <c r="F72" s="24" t="s">
        <v>132</v>
      </c>
      <c r="G72" s="24" t="s">
        <v>128</v>
      </c>
      <c r="H72" s="24"/>
      <c r="I72" s="24"/>
      <c r="J72" s="24">
        <v>75</v>
      </c>
      <c r="K72" s="24">
        <v>20.25</v>
      </c>
      <c r="L72" s="24" t="s">
        <v>130</v>
      </c>
      <c r="M72" s="134" t="s">
        <v>134</v>
      </c>
      <c r="N72" s="135"/>
      <c r="O72" s="136"/>
      <c r="P72" s="9"/>
      <c r="Q72" s="9"/>
      <c r="R72" s="9"/>
      <c r="S72" s="9"/>
    </row>
    <row r="73" spans="2:19">
      <c r="B73" s="24" t="s">
        <v>25</v>
      </c>
      <c r="C73" s="135" t="s">
        <v>550</v>
      </c>
      <c r="D73" s="137"/>
      <c r="E73" s="137"/>
      <c r="F73" s="137"/>
      <c r="G73" s="135"/>
      <c r="H73" s="135"/>
      <c r="I73" s="135"/>
      <c r="J73" s="135"/>
      <c r="K73" s="135"/>
      <c r="L73" s="135"/>
      <c r="M73" s="135"/>
      <c r="N73" s="135"/>
      <c r="O73" s="135"/>
    </row>
    <row r="74" spans="2:19">
      <c r="B74" s="2" t="s">
        <v>142</v>
      </c>
      <c r="C74" s="2" t="s">
        <v>141</v>
      </c>
      <c r="D74" s="19"/>
      <c r="E74" s="19"/>
      <c r="F74" s="19"/>
      <c r="G74" s="2"/>
      <c r="H74" s="2"/>
      <c r="I74" s="2"/>
      <c r="J74" s="2"/>
      <c r="K74" s="2"/>
      <c r="L74" s="2"/>
    </row>
    <row r="75" spans="2:19">
      <c r="B75" s="2" t="s">
        <v>142</v>
      </c>
      <c r="C75" s="24" t="s">
        <v>140</v>
      </c>
      <c r="D75" s="19"/>
      <c r="E75" s="19"/>
      <c r="F75" s="19"/>
      <c r="G75" s="2"/>
      <c r="H75" s="2"/>
      <c r="I75" s="2"/>
      <c r="J75" s="2"/>
      <c r="K75" s="2"/>
      <c r="L75" s="2"/>
    </row>
    <row r="77" spans="2:19">
      <c r="B77" s="14" t="s">
        <v>24</v>
      </c>
      <c r="C77" s="14" t="s">
        <v>139</v>
      </c>
      <c r="D77" s="15" t="s">
        <v>28</v>
      </c>
      <c r="E77" s="15"/>
      <c r="F77" s="15"/>
      <c r="G77" s="14" t="s">
        <v>17</v>
      </c>
      <c r="H77" s="14">
        <v>1.6</v>
      </c>
      <c r="I77" s="14" t="s">
        <v>153</v>
      </c>
      <c r="J77" s="14">
        <v>63</v>
      </c>
      <c r="K77" s="14">
        <v>21.75</v>
      </c>
      <c r="L77" s="14" t="s">
        <v>38</v>
      </c>
      <c r="M77" s="138"/>
      <c r="N77" s="17" t="s">
        <v>160</v>
      </c>
      <c r="O77" s="17">
        <v>696</v>
      </c>
    </row>
    <row r="78" spans="2:19">
      <c r="B78" s="24" t="s">
        <v>24</v>
      </c>
      <c r="C78" s="24" t="s">
        <v>122</v>
      </c>
      <c r="D78" s="24" t="s">
        <v>27</v>
      </c>
      <c r="E78" s="24" t="s">
        <v>17</v>
      </c>
      <c r="F78" s="24" t="s">
        <v>132</v>
      </c>
      <c r="G78" s="24" t="s">
        <v>126</v>
      </c>
      <c r="H78" s="24"/>
      <c r="I78" s="24"/>
      <c r="J78" s="24">
        <v>73</v>
      </c>
      <c r="K78" s="134">
        <v>19.149999999999999</v>
      </c>
      <c r="L78" s="24" t="s">
        <v>38</v>
      </c>
    </row>
    <row r="79" spans="2:19">
      <c r="C79" s="1" t="s">
        <v>554</v>
      </c>
    </row>
    <row r="81" spans="2:12">
      <c r="B81" s="14" t="s">
        <v>119</v>
      </c>
      <c r="C81" s="14" t="s">
        <v>115</v>
      </c>
      <c r="D81" s="14" t="s">
        <v>27</v>
      </c>
      <c r="E81" s="14" t="s">
        <v>18</v>
      </c>
      <c r="F81" s="14" t="s">
        <v>132</v>
      </c>
      <c r="G81" s="14" t="s">
        <v>128</v>
      </c>
      <c r="H81" s="14">
        <v>1.71</v>
      </c>
      <c r="I81" s="14"/>
      <c r="J81" s="14">
        <v>56</v>
      </c>
      <c r="K81" s="14">
        <v>23</v>
      </c>
      <c r="L81" s="14" t="s">
        <v>118</v>
      </c>
    </row>
    <row r="82" spans="2:12">
      <c r="B82" s="24" t="s">
        <v>119</v>
      </c>
      <c r="C82" s="24" t="s">
        <v>144</v>
      </c>
      <c r="D82" s="19"/>
      <c r="E82" s="19"/>
      <c r="F82" s="19"/>
      <c r="G82" s="2"/>
      <c r="H82" s="2"/>
      <c r="I82" s="2"/>
      <c r="J82" s="2"/>
      <c r="K82" s="2"/>
      <c r="L82" s="2"/>
    </row>
    <row r="83" spans="2:12">
      <c r="B83" s="24" t="s">
        <v>119</v>
      </c>
      <c r="C83" s="24" t="s">
        <v>553</v>
      </c>
      <c r="D83" s="19"/>
      <c r="E83" s="19"/>
      <c r="F83" s="19"/>
      <c r="G83" s="2"/>
      <c r="H83" s="2"/>
      <c r="I83" s="2"/>
      <c r="J83" s="2"/>
      <c r="K83" s="2"/>
      <c r="L83" s="2"/>
    </row>
    <row r="85" spans="2:12">
      <c r="B85" s="2" t="s">
        <v>136</v>
      </c>
      <c r="C85" s="2" t="s">
        <v>137</v>
      </c>
      <c r="D85" s="19" t="s">
        <v>27</v>
      </c>
      <c r="E85" s="19" t="s">
        <v>124</v>
      </c>
      <c r="F85" s="19" t="s">
        <v>132</v>
      </c>
      <c r="G85" s="2" t="s">
        <v>128</v>
      </c>
      <c r="H85" s="2"/>
      <c r="I85" s="2"/>
      <c r="J85" s="2">
        <v>39</v>
      </c>
      <c r="K85" s="2">
        <v>19.38</v>
      </c>
      <c r="L85" s="2" t="s">
        <v>138</v>
      </c>
    </row>
  </sheetData>
  <mergeCells count="8">
    <mergeCell ref="B27:N27"/>
    <mergeCell ref="B13:E13"/>
    <mergeCell ref="B69:L69"/>
    <mergeCell ref="B55:N65"/>
    <mergeCell ref="B48:N53"/>
    <mergeCell ref="B40:N46"/>
    <mergeCell ref="B28:N38"/>
    <mergeCell ref="D18:L18"/>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Quote</vt:lpstr>
      <vt:lpstr>Profit &amp; Loss</vt:lpstr>
      <vt:lpstr>Shares</vt:lpstr>
      <vt:lpstr>Mutual Funds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2018-10-20T10:16:44Z</dcterms:modified>
</cp:coreProperties>
</file>