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ris\Downloads\"/>
    </mc:Choice>
  </mc:AlternateContent>
  <xr:revisionPtr revIDLastSave="0" documentId="13_ncr:1_{CDBDF298-04AB-4FD2-9116-6084FAB15BA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4" i="1" l="1"/>
  <c r="Q86" i="1"/>
  <c r="Q88" i="1"/>
  <c r="Q90" i="1"/>
  <c r="Q92" i="1"/>
  <c r="Q94" i="1"/>
  <c r="Q96" i="1"/>
  <c r="N84" i="1"/>
  <c r="N86" i="1"/>
  <c r="N88" i="1"/>
  <c r="N90" i="1"/>
  <c r="N92" i="1"/>
  <c r="N94" i="1"/>
  <c r="N96" i="1"/>
  <c r="M84" i="1"/>
  <c r="M86" i="1"/>
  <c r="M88" i="1"/>
  <c r="M90" i="1"/>
  <c r="M92" i="1"/>
  <c r="M94" i="1"/>
  <c r="M96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Q64" i="1"/>
  <c r="Q66" i="1"/>
  <c r="Q68" i="1"/>
  <c r="Q70" i="1"/>
  <c r="Q72" i="1"/>
  <c r="Q74" i="1"/>
  <c r="Q76" i="1"/>
  <c r="N64" i="1"/>
  <c r="N66" i="1"/>
  <c r="N68" i="1"/>
  <c r="N70" i="1"/>
  <c r="N72" i="1"/>
  <c r="N74" i="1"/>
  <c r="N76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63" i="1"/>
  <c r="M64" i="1"/>
  <c r="M66" i="1"/>
  <c r="M68" i="1"/>
  <c r="M70" i="1"/>
  <c r="M72" i="1"/>
  <c r="M74" i="1"/>
  <c r="M76" i="1"/>
  <c r="Q44" i="1"/>
  <c r="Q46" i="1"/>
  <c r="Q48" i="1"/>
  <c r="Q50" i="1"/>
  <c r="Q52" i="1"/>
  <c r="Q54" i="1"/>
  <c r="Q56" i="1"/>
  <c r="N54" i="1"/>
  <c r="N50" i="1"/>
  <c r="N52" i="1"/>
  <c r="N56" i="1"/>
  <c r="N48" i="1"/>
  <c r="N44" i="1"/>
  <c r="M56" i="1"/>
  <c r="M52" i="1"/>
  <c r="M48" i="1"/>
  <c r="M44" i="1"/>
  <c r="I57" i="1"/>
  <c r="I53" i="1"/>
  <c r="I49" i="1"/>
  <c r="I46" i="1"/>
  <c r="I45" i="1"/>
  <c r="Q37" i="1"/>
  <c r="N37" i="1"/>
  <c r="M37" i="1"/>
  <c r="I38" i="1"/>
  <c r="I25" i="1"/>
  <c r="I24" i="1"/>
  <c r="Q13" i="1"/>
  <c r="Q5" i="1"/>
  <c r="N13" i="1"/>
  <c r="N5" i="1"/>
  <c r="M13" i="1"/>
  <c r="M9" i="1"/>
  <c r="M5" i="1"/>
  <c r="I14" i="1"/>
  <c r="L96" i="1"/>
  <c r="L92" i="1"/>
  <c r="L88" i="1"/>
  <c r="L84" i="1"/>
  <c r="L76" i="1"/>
  <c r="L72" i="1"/>
  <c r="L68" i="1"/>
  <c r="L64" i="1"/>
  <c r="L56" i="1"/>
  <c r="L52" i="1"/>
  <c r="L48" i="1"/>
  <c r="L44" i="1"/>
  <c r="L37" i="1"/>
  <c r="L13" i="1"/>
  <c r="L5" i="1"/>
  <c r="L3" i="1"/>
  <c r="H17" i="1"/>
  <c r="H18" i="1"/>
  <c r="I18" i="1" s="1"/>
  <c r="H7" i="1"/>
  <c r="H8" i="1"/>
  <c r="H9" i="1"/>
  <c r="H10" i="1"/>
  <c r="H11" i="1"/>
  <c r="H12" i="1"/>
  <c r="I12" i="1" s="1"/>
  <c r="H13" i="1"/>
  <c r="I13" i="1" s="1"/>
  <c r="H14" i="1"/>
  <c r="H97" i="1"/>
  <c r="O96" i="1"/>
  <c r="H96" i="1"/>
  <c r="H95" i="1"/>
  <c r="O94" i="1"/>
  <c r="L94" i="1"/>
  <c r="H94" i="1"/>
  <c r="H93" i="1"/>
  <c r="O92" i="1"/>
  <c r="H92" i="1"/>
  <c r="H91" i="1"/>
  <c r="O90" i="1"/>
  <c r="L90" i="1"/>
  <c r="H90" i="1"/>
  <c r="H89" i="1"/>
  <c r="O88" i="1"/>
  <c r="H88" i="1"/>
  <c r="H87" i="1"/>
  <c r="O86" i="1"/>
  <c r="L86" i="1"/>
  <c r="H86" i="1"/>
  <c r="H85" i="1"/>
  <c r="O84" i="1"/>
  <c r="H84" i="1"/>
  <c r="H83" i="1"/>
  <c r="I83" i="1" s="1"/>
  <c r="Q82" i="1"/>
  <c r="O82" i="1"/>
  <c r="N82" i="1"/>
  <c r="M82" i="1"/>
  <c r="L82" i="1"/>
  <c r="H82" i="1"/>
  <c r="I82" i="1" s="1"/>
  <c r="H81" i="1"/>
  <c r="H80" i="1"/>
  <c r="H77" i="1"/>
  <c r="O76" i="1"/>
  <c r="H76" i="1"/>
  <c r="H75" i="1"/>
  <c r="O74" i="1"/>
  <c r="L74" i="1"/>
  <c r="H74" i="1"/>
  <c r="H73" i="1"/>
  <c r="O72" i="1"/>
  <c r="H72" i="1"/>
  <c r="H71" i="1"/>
  <c r="O70" i="1"/>
  <c r="L70" i="1"/>
  <c r="H70" i="1"/>
  <c r="H69" i="1"/>
  <c r="O68" i="1"/>
  <c r="H68" i="1"/>
  <c r="H67" i="1"/>
  <c r="O66" i="1"/>
  <c r="L66" i="1"/>
  <c r="H66" i="1"/>
  <c r="H65" i="1"/>
  <c r="O64" i="1"/>
  <c r="H64" i="1"/>
  <c r="H63" i="1"/>
  <c r="Q62" i="1"/>
  <c r="O62" i="1"/>
  <c r="N62" i="1"/>
  <c r="M62" i="1"/>
  <c r="L62" i="1"/>
  <c r="H62" i="1"/>
  <c r="I62" i="1" s="1"/>
  <c r="H61" i="1"/>
  <c r="H60" i="1"/>
  <c r="H57" i="1"/>
  <c r="O56" i="1"/>
  <c r="H56" i="1"/>
  <c r="I56" i="1" s="1"/>
  <c r="H55" i="1"/>
  <c r="I55" i="1" s="1"/>
  <c r="O54" i="1"/>
  <c r="M54" i="1"/>
  <c r="L54" i="1"/>
  <c r="H54" i="1"/>
  <c r="I54" i="1" s="1"/>
  <c r="H53" i="1"/>
  <c r="O52" i="1"/>
  <c r="H52" i="1"/>
  <c r="I52" i="1" s="1"/>
  <c r="H51" i="1"/>
  <c r="I51" i="1" s="1"/>
  <c r="O50" i="1"/>
  <c r="M50" i="1"/>
  <c r="L50" i="1"/>
  <c r="H50" i="1"/>
  <c r="I50" i="1" s="1"/>
  <c r="H49" i="1"/>
  <c r="O48" i="1"/>
  <c r="H48" i="1"/>
  <c r="I48" i="1" s="1"/>
  <c r="H47" i="1"/>
  <c r="I47" i="1" s="1"/>
  <c r="O46" i="1"/>
  <c r="N46" i="1"/>
  <c r="M46" i="1"/>
  <c r="L46" i="1"/>
  <c r="H46" i="1"/>
  <c r="H45" i="1"/>
  <c r="O44" i="1"/>
  <c r="H44" i="1"/>
  <c r="I44" i="1" s="1"/>
  <c r="H43" i="1"/>
  <c r="I43" i="1" s="1"/>
  <c r="Q42" i="1"/>
  <c r="O42" i="1"/>
  <c r="N42" i="1"/>
  <c r="M42" i="1"/>
  <c r="L42" i="1"/>
  <c r="H42" i="1"/>
  <c r="I42" i="1" s="1"/>
  <c r="H41" i="1"/>
  <c r="H40" i="1"/>
  <c r="H38" i="1"/>
  <c r="O37" i="1"/>
  <c r="H37" i="1"/>
  <c r="I37" i="1" s="1"/>
  <c r="H36" i="1"/>
  <c r="I36" i="1" s="1"/>
  <c r="Q35" i="1"/>
  <c r="O35" i="1"/>
  <c r="N35" i="1"/>
  <c r="M35" i="1"/>
  <c r="L35" i="1"/>
  <c r="H35" i="1"/>
  <c r="I35" i="1" s="1"/>
  <c r="H34" i="1"/>
  <c r="I34" i="1" s="1"/>
  <c r="Q33" i="1"/>
  <c r="O33" i="1"/>
  <c r="N33" i="1"/>
  <c r="M33" i="1"/>
  <c r="L33" i="1"/>
  <c r="H33" i="1"/>
  <c r="I33" i="1" s="1"/>
  <c r="H32" i="1"/>
  <c r="I32" i="1" s="1"/>
  <c r="Q31" i="1"/>
  <c r="O31" i="1"/>
  <c r="N31" i="1"/>
  <c r="M31" i="1"/>
  <c r="L31" i="1"/>
  <c r="H31" i="1"/>
  <c r="I31" i="1" s="1"/>
  <c r="Q17" i="1"/>
  <c r="O17" i="1"/>
  <c r="N17" i="1"/>
  <c r="M17" i="1"/>
  <c r="L17" i="1"/>
  <c r="I17" i="1"/>
  <c r="H16" i="1"/>
  <c r="I16" i="1" s="1"/>
  <c r="Q15" i="1"/>
  <c r="O15" i="1"/>
  <c r="N15" i="1"/>
  <c r="M15" i="1"/>
  <c r="L15" i="1"/>
  <c r="H15" i="1"/>
  <c r="I15" i="1" s="1"/>
  <c r="O13" i="1"/>
  <c r="Q11" i="1"/>
  <c r="O11" i="1"/>
  <c r="N11" i="1"/>
  <c r="M11" i="1"/>
  <c r="L11" i="1"/>
  <c r="I11" i="1"/>
  <c r="P96" i="1" l="1"/>
  <c r="P90" i="1"/>
  <c r="P52" i="1"/>
  <c r="P37" i="1"/>
  <c r="P44" i="1"/>
  <c r="P35" i="1"/>
  <c r="P13" i="1"/>
  <c r="P11" i="1"/>
  <c r="P31" i="1"/>
  <c r="P82" i="1"/>
  <c r="P66" i="1"/>
  <c r="P84" i="1"/>
  <c r="P94" i="1"/>
  <c r="P17" i="1"/>
  <c r="P46" i="1"/>
  <c r="P74" i="1"/>
  <c r="P92" i="1"/>
  <c r="P33" i="1"/>
  <c r="P72" i="1"/>
  <c r="P76" i="1"/>
  <c r="P48" i="1"/>
  <c r="P86" i="1"/>
  <c r="P88" i="1"/>
  <c r="P42" i="1"/>
  <c r="P50" i="1"/>
  <c r="P54" i="1"/>
  <c r="P56" i="1"/>
  <c r="P62" i="1"/>
  <c r="P64" i="1"/>
  <c r="P68" i="1"/>
  <c r="P70" i="1"/>
  <c r="P15" i="1"/>
  <c r="H30" i="1"/>
  <c r="I30" i="1" s="1"/>
  <c r="Q29" i="1"/>
  <c r="O29" i="1"/>
  <c r="N29" i="1"/>
  <c r="M29" i="1"/>
  <c r="L29" i="1"/>
  <c r="H29" i="1"/>
  <c r="I29" i="1" s="1"/>
  <c r="H28" i="1"/>
  <c r="I28" i="1" s="1"/>
  <c r="Q27" i="1"/>
  <c r="O27" i="1"/>
  <c r="N27" i="1"/>
  <c r="M27" i="1"/>
  <c r="L27" i="1"/>
  <c r="H27" i="1"/>
  <c r="I27" i="1" s="1"/>
  <c r="H26" i="1"/>
  <c r="I26" i="1" s="1"/>
  <c r="Q25" i="1"/>
  <c r="O25" i="1"/>
  <c r="N25" i="1"/>
  <c r="M25" i="1"/>
  <c r="L25" i="1"/>
  <c r="H25" i="1"/>
  <c r="H24" i="1"/>
  <c r="Q23" i="1"/>
  <c r="O23" i="1"/>
  <c r="N23" i="1"/>
  <c r="M23" i="1"/>
  <c r="L23" i="1"/>
  <c r="H23" i="1"/>
  <c r="I23" i="1" s="1"/>
  <c r="H22" i="1"/>
  <c r="H21" i="1"/>
  <c r="I10" i="1"/>
  <c r="Q9" i="1"/>
  <c r="O9" i="1"/>
  <c r="N9" i="1"/>
  <c r="L9" i="1"/>
  <c r="I9" i="1"/>
  <c r="I8" i="1"/>
  <c r="Q7" i="1"/>
  <c r="O7" i="1"/>
  <c r="N7" i="1"/>
  <c r="M7" i="1"/>
  <c r="L7" i="1"/>
  <c r="I7" i="1"/>
  <c r="O5" i="1"/>
  <c r="H5" i="1"/>
  <c r="I5" i="1" s="1"/>
  <c r="H4" i="1"/>
  <c r="I4" i="1" s="1"/>
  <c r="Q3" i="1"/>
  <c r="O3" i="1"/>
  <c r="N3" i="1"/>
  <c r="M3" i="1"/>
  <c r="H3" i="1"/>
  <c r="I3" i="1" s="1"/>
  <c r="P25" i="1" l="1"/>
  <c r="P27" i="1"/>
  <c r="P29" i="1"/>
  <c r="P23" i="1"/>
  <c r="P3" i="1"/>
  <c r="P7" i="1"/>
  <c r="P5" i="1"/>
  <c r="P9" i="1"/>
</calcChain>
</file>

<file path=xl/sharedStrings.xml><?xml version="1.0" encoding="utf-8"?>
<sst xmlns="http://schemas.openxmlformats.org/spreadsheetml/2006/main" count="120" uniqueCount="24">
  <si>
    <t>Basic Classifiers</t>
  </si>
  <si>
    <t>total</t>
  </si>
  <si>
    <t>Confusion matrix</t>
  </si>
  <si>
    <t>F-measure</t>
  </si>
  <si>
    <t>ROC</t>
  </si>
  <si>
    <t>Accuracy</t>
  </si>
  <si>
    <t>Sensitivity</t>
  </si>
  <si>
    <t>Specficity</t>
  </si>
  <si>
    <t>Precision</t>
  </si>
  <si>
    <t>G-mean</t>
  </si>
  <si>
    <t>Probability of false alarm</t>
  </si>
  <si>
    <t>KC1</t>
  </si>
  <si>
    <t>Basic</t>
  </si>
  <si>
    <t>PSO</t>
  </si>
  <si>
    <t>GA</t>
  </si>
  <si>
    <t>FeatBoost</t>
  </si>
  <si>
    <t>bXalan</t>
  </si>
  <si>
    <t>Random</t>
  </si>
  <si>
    <t>SVM</t>
  </si>
  <si>
    <t>RF</t>
  </si>
  <si>
    <t xml:space="preserve">RF </t>
  </si>
  <si>
    <t>bvelocity</t>
  </si>
  <si>
    <t>barc</t>
  </si>
  <si>
    <t>bXerces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</si>
</sst>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"/>
  <sheetViews>
    <sheetView tabSelected="1" zoomScale="110" zoomScaleNormal="84" workbookViewId="0">
      <selection activeCell="Q82" sqref="Q82:Q96"/>
    </sheetView>
  </sheetViews>
  <sheetFormatPr defaultRowHeight="14.6" x14ac:dyDescent="0.4"/>
  <cols>
    <col min="12" max="12" width="9.53515625" bestFit="1" customWidth="1"/>
  </cols>
  <sheetData>
    <row r="1" spans="1:17" x14ac:dyDescent="0.4">
      <c r="A1">
        <v>1</v>
      </c>
      <c r="B1" s="1" t="s">
        <v>16</v>
      </c>
      <c r="F1" t="s">
        <v>0</v>
      </c>
    </row>
    <row r="2" spans="1:17" x14ac:dyDescent="0.4">
      <c r="C2" s="1" t="s">
        <v>1</v>
      </c>
      <c r="D2" s="1" t="b">
        <v>0</v>
      </c>
      <c r="E2" s="1" t="b">
        <v>1</v>
      </c>
      <c r="F2" s="5" t="s">
        <v>2</v>
      </c>
      <c r="G2" s="5"/>
      <c r="H2" s="2"/>
      <c r="I2" s="2"/>
      <c r="J2" s="1" t="s">
        <v>3</v>
      </c>
      <c r="K2" s="1" t="s">
        <v>4</v>
      </c>
      <c r="L2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</row>
    <row r="3" spans="1:17" x14ac:dyDescent="0.4">
      <c r="A3" s="4" t="s">
        <v>12</v>
      </c>
      <c r="B3" t="s">
        <v>17</v>
      </c>
      <c r="C3">
        <v>909</v>
      </c>
      <c r="D3">
        <v>11</v>
      </c>
      <c r="E3">
        <v>898</v>
      </c>
      <c r="F3">
        <v>11</v>
      </c>
      <c r="G3">
        <v>0</v>
      </c>
      <c r="H3">
        <f>G3+F3</f>
        <v>11</v>
      </c>
      <c r="I3">
        <f>H3-D3</f>
        <v>0</v>
      </c>
      <c r="J3">
        <v>0.85799999999999998</v>
      </c>
      <c r="K3">
        <v>0.65800000000000003</v>
      </c>
      <c r="L3">
        <f>(F3+G4)/SUM(F3:G4)</f>
        <v>1</v>
      </c>
      <c r="M3">
        <f>F3/(F3+F4)</f>
        <v>1</v>
      </c>
      <c r="N3">
        <f>G4/(G4+G3)</f>
        <v>1</v>
      </c>
      <c r="O3">
        <f>F3/(F3+G3)</f>
        <v>1</v>
      </c>
      <c r="P3">
        <f>SQRT(M3*N3)</f>
        <v>1</v>
      </c>
      <c r="Q3">
        <f>F4/E3</f>
        <v>0</v>
      </c>
    </row>
    <row r="4" spans="1:17" x14ac:dyDescent="0.4">
      <c r="A4" s="4"/>
      <c r="F4">
        <v>0</v>
      </c>
      <c r="G4">
        <v>898</v>
      </c>
      <c r="H4">
        <f t="shared" ref="H4:H22" si="0">G4+F4</f>
        <v>898</v>
      </c>
      <c r="I4">
        <f>H4-E3</f>
        <v>0</v>
      </c>
    </row>
    <row r="5" spans="1:17" x14ac:dyDescent="0.4">
      <c r="A5" s="4"/>
      <c r="B5" t="s">
        <v>18</v>
      </c>
      <c r="C5">
        <v>909</v>
      </c>
      <c r="D5">
        <v>11</v>
      </c>
      <c r="E5">
        <v>898</v>
      </c>
      <c r="F5">
        <v>0</v>
      </c>
      <c r="G5">
        <v>11</v>
      </c>
      <c r="H5">
        <f t="shared" si="0"/>
        <v>11</v>
      </c>
      <c r="I5">
        <f t="shared" ref="I5" si="1">H5-D5</f>
        <v>0</v>
      </c>
      <c r="J5">
        <v>0.86099999999999999</v>
      </c>
      <c r="K5">
        <v>0.73</v>
      </c>
      <c r="L5">
        <f>(F5+G6)/SUM(F5:G6)</f>
        <v>0.98789878987898794</v>
      </c>
      <c r="M5" t="e">
        <f>F5/(F5+F6)</f>
        <v>#DIV/0!</v>
      </c>
      <c r="N5">
        <f>G6/(G6+G5)</f>
        <v>0.98789878987898794</v>
      </c>
      <c r="O5">
        <f t="shared" ref="O5:O9" si="2">F5/(F5+G5)</f>
        <v>0</v>
      </c>
      <c r="P5" t="e">
        <f t="shared" ref="P5:P9" si="3">SQRT(M5*N5)</f>
        <v>#DIV/0!</v>
      </c>
      <c r="Q5">
        <f>F6/E5</f>
        <v>0</v>
      </c>
    </row>
    <row r="6" spans="1:17" x14ac:dyDescent="0.4">
      <c r="A6" s="4"/>
      <c r="F6">
        <v>0</v>
      </c>
      <c r="G6">
        <v>898</v>
      </c>
      <c r="H6">
        <v>269</v>
      </c>
    </row>
    <row r="7" spans="1:17" x14ac:dyDescent="0.4">
      <c r="A7" s="4" t="s">
        <v>13</v>
      </c>
      <c r="B7" t="s">
        <v>17</v>
      </c>
      <c r="C7">
        <v>909</v>
      </c>
      <c r="D7">
        <v>11</v>
      </c>
      <c r="E7">
        <v>898</v>
      </c>
      <c r="F7">
        <v>9</v>
      </c>
      <c r="G7">
        <v>2</v>
      </c>
      <c r="H7">
        <f t="shared" si="0"/>
        <v>11</v>
      </c>
      <c r="I7">
        <f t="shared" ref="I7" si="4">H7-D7</f>
        <v>0</v>
      </c>
      <c r="J7">
        <v>0.85199999999999998</v>
      </c>
      <c r="K7">
        <v>0.66300000000000003</v>
      </c>
      <c r="L7">
        <f t="shared" ref="L7:L9" si="5">(F7+G8)/SUM(F7:G8)</f>
        <v>0.99779977997799785</v>
      </c>
      <c r="M7">
        <f t="shared" ref="M7:M9" si="6">F7/(F7+F8)</f>
        <v>1</v>
      </c>
      <c r="N7">
        <f t="shared" ref="N7:N9" si="7">G8/(G8+G7)</f>
        <v>0.99777777777777776</v>
      </c>
      <c r="O7">
        <f t="shared" si="2"/>
        <v>0.81818181818181823</v>
      </c>
      <c r="P7">
        <f t="shared" si="3"/>
        <v>0.99888827091811316</v>
      </c>
      <c r="Q7">
        <f t="shared" ref="Q7:Q9" si="8">F8/E7</f>
        <v>0</v>
      </c>
    </row>
    <row r="8" spans="1:17" x14ac:dyDescent="0.4">
      <c r="A8" s="4"/>
      <c r="F8">
        <v>0</v>
      </c>
      <c r="G8">
        <v>898</v>
      </c>
      <c r="H8">
        <f t="shared" si="0"/>
        <v>898</v>
      </c>
      <c r="I8">
        <f t="shared" ref="I8" si="9">H8-E7</f>
        <v>0</v>
      </c>
    </row>
    <row r="9" spans="1:17" x14ac:dyDescent="0.4">
      <c r="A9" s="4"/>
      <c r="B9" t="s">
        <v>18</v>
      </c>
      <c r="C9">
        <v>909</v>
      </c>
      <c r="D9">
        <v>11</v>
      </c>
      <c r="E9">
        <v>898</v>
      </c>
      <c r="F9">
        <v>0</v>
      </c>
      <c r="G9">
        <v>11</v>
      </c>
      <c r="H9">
        <f t="shared" si="0"/>
        <v>11</v>
      </c>
      <c r="I9">
        <f t="shared" ref="I9" si="10">H9-D9</f>
        <v>0</v>
      </c>
      <c r="J9">
        <v>0.85199999999999998</v>
      </c>
      <c r="K9">
        <v>0.497</v>
      </c>
      <c r="L9">
        <f t="shared" si="5"/>
        <v>0.98789878987898794</v>
      </c>
      <c r="M9" t="e">
        <f>F9/(F9+F10)</f>
        <v>#DIV/0!</v>
      </c>
      <c r="N9">
        <f t="shared" si="7"/>
        <v>0.98789878987898794</v>
      </c>
      <c r="O9">
        <f t="shared" si="2"/>
        <v>0</v>
      </c>
      <c r="P9" t="e">
        <f t="shared" si="3"/>
        <v>#DIV/0!</v>
      </c>
      <c r="Q9">
        <f t="shared" si="8"/>
        <v>0</v>
      </c>
    </row>
    <row r="10" spans="1:17" x14ac:dyDescent="0.4">
      <c r="A10" s="4"/>
      <c r="F10">
        <v>0</v>
      </c>
      <c r="G10">
        <v>898</v>
      </c>
      <c r="H10">
        <f t="shared" si="0"/>
        <v>898</v>
      </c>
      <c r="I10">
        <f t="shared" ref="I10" si="11">H10-E9</f>
        <v>0</v>
      </c>
    </row>
    <row r="11" spans="1:17" x14ac:dyDescent="0.4">
      <c r="A11" s="4" t="s">
        <v>14</v>
      </c>
      <c r="B11" t="s">
        <v>17</v>
      </c>
      <c r="C11">
        <v>909</v>
      </c>
      <c r="D11">
        <v>11</v>
      </c>
      <c r="E11">
        <v>898</v>
      </c>
      <c r="F11">
        <v>11</v>
      </c>
      <c r="G11">
        <v>0</v>
      </c>
      <c r="H11">
        <f t="shared" ref="H11:H13" si="12">G11+F11</f>
        <v>11</v>
      </c>
      <c r="I11">
        <f t="shared" ref="I11" si="13">H11-D11</f>
        <v>0</v>
      </c>
      <c r="J11">
        <v>0.85199999999999998</v>
      </c>
      <c r="K11">
        <v>0.66300000000000003</v>
      </c>
      <c r="L11">
        <f t="shared" ref="L11" si="14">(F11+G12)/SUM(F11:G12)</f>
        <v>1</v>
      </c>
      <c r="M11">
        <f t="shared" ref="M11" si="15">F11/(F11+F12)</f>
        <v>1</v>
      </c>
      <c r="N11">
        <f t="shared" ref="N11" si="16">G12/(G12+G11)</f>
        <v>1</v>
      </c>
      <c r="O11">
        <f t="shared" ref="O11" si="17">F11/(F11+G11)</f>
        <v>1</v>
      </c>
      <c r="P11">
        <f t="shared" ref="P11" si="18">SQRT(M11*N11)</f>
        <v>1</v>
      </c>
      <c r="Q11">
        <f t="shared" ref="Q11" si="19">F12/E11</f>
        <v>0</v>
      </c>
    </row>
    <row r="12" spans="1:17" x14ac:dyDescent="0.4">
      <c r="A12" s="4"/>
      <c r="F12">
        <v>0</v>
      </c>
      <c r="G12">
        <v>898</v>
      </c>
      <c r="H12">
        <f t="shared" si="12"/>
        <v>898</v>
      </c>
      <c r="I12">
        <f t="shared" ref="I12" si="20">H12-E11</f>
        <v>0</v>
      </c>
    </row>
    <row r="13" spans="1:17" x14ac:dyDescent="0.4">
      <c r="A13" s="4"/>
      <c r="B13" t="s">
        <v>18</v>
      </c>
      <c r="C13">
        <v>909</v>
      </c>
      <c r="D13">
        <v>11</v>
      </c>
      <c r="E13">
        <v>898</v>
      </c>
      <c r="F13">
        <v>0</v>
      </c>
      <c r="G13">
        <v>11</v>
      </c>
      <c r="H13">
        <f t="shared" si="12"/>
        <v>11</v>
      </c>
      <c r="I13">
        <f t="shared" ref="I13" si="21">H13-D13</f>
        <v>0</v>
      </c>
      <c r="J13">
        <v>0.85199999999999998</v>
      </c>
      <c r="K13">
        <v>0.497</v>
      </c>
      <c r="L13">
        <f>(F13+G14)/SUM(F13:G14)</f>
        <v>0.98789878987898794</v>
      </c>
      <c r="M13" t="e">
        <f>F13/(F13+F14)</f>
        <v>#DIV/0!</v>
      </c>
      <c r="N13">
        <f>G12/(G12+G13)</f>
        <v>0.98789878987898794</v>
      </c>
      <c r="O13">
        <f t="shared" ref="O13" si="22">F13/(F13+G13)</f>
        <v>0</v>
      </c>
      <c r="P13" t="e">
        <f t="shared" ref="P13" si="23">SQRT(M13*N13)</f>
        <v>#DIV/0!</v>
      </c>
      <c r="Q13">
        <f>F14/E13</f>
        <v>0</v>
      </c>
    </row>
    <row r="14" spans="1:17" x14ac:dyDescent="0.4">
      <c r="A14" s="4"/>
      <c r="F14">
        <v>0</v>
      </c>
      <c r="G14">
        <v>898</v>
      </c>
      <c r="H14">
        <f t="shared" ref="H14:H18" si="24">G14+F14</f>
        <v>898</v>
      </c>
      <c r="I14">
        <f>H14-E13</f>
        <v>0</v>
      </c>
    </row>
    <row r="15" spans="1:17" x14ac:dyDescent="0.4">
      <c r="A15" s="4" t="s">
        <v>15</v>
      </c>
      <c r="B15" t="s">
        <v>17</v>
      </c>
      <c r="C15">
        <v>909</v>
      </c>
      <c r="D15">
        <v>11</v>
      </c>
      <c r="E15">
        <v>898</v>
      </c>
      <c r="F15">
        <v>6</v>
      </c>
      <c r="G15">
        <v>5</v>
      </c>
      <c r="H15">
        <f t="shared" si="24"/>
        <v>11</v>
      </c>
      <c r="I15">
        <f t="shared" ref="I15" si="25">H15-D15</f>
        <v>0</v>
      </c>
      <c r="J15">
        <v>0.85199999999999998</v>
      </c>
      <c r="K15">
        <v>0.66300000000000003</v>
      </c>
      <c r="L15">
        <f t="shared" ref="L15" si="26">(F15+G16)/SUM(F15:G16)</f>
        <v>0.99339933993399343</v>
      </c>
      <c r="M15">
        <f t="shared" ref="M15" si="27">F15/(F15+F16)</f>
        <v>0.8571428571428571</v>
      </c>
      <c r="N15">
        <f t="shared" ref="N15" si="28">G16/(G16+G15)</f>
        <v>0.99445676274944572</v>
      </c>
      <c r="O15">
        <f t="shared" ref="O15" si="29">F15/(F15+G15)</f>
        <v>0.54545454545454541</v>
      </c>
      <c r="P15">
        <f t="shared" ref="P15" si="30">SQRT(M15*N15)</f>
        <v>0.92325051363543598</v>
      </c>
      <c r="Q15">
        <f t="shared" ref="Q15" si="31">F16/E15</f>
        <v>1.1135857461024498E-3</v>
      </c>
    </row>
    <row r="16" spans="1:17" x14ac:dyDescent="0.4">
      <c r="A16" s="4"/>
      <c r="F16">
        <v>1</v>
      </c>
      <c r="G16">
        <v>897</v>
      </c>
      <c r="H16">
        <f t="shared" si="24"/>
        <v>898</v>
      </c>
      <c r="I16">
        <f t="shared" ref="I16" si="32">H16-E15</f>
        <v>0</v>
      </c>
    </row>
    <row r="17" spans="1:17" x14ac:dyDescent="0.4">
      <c r="A17" s="4"/>
      <c r="B17" t="s">
        <v>18</v>
      </c>
      <c r="C17">
        <v>909</v>
      </c>
      <c r="D17">
        <v>11</v>
      </c>
      <c r="E17">
        <v>898</v>
      </c>
      <c r="F17">
        <v>0</v>
      </c>
      <c r="G17">
        <v>11</v>
      </c>
      <c r="H17">
        <f t="shared" si="24"/>
        <v>11</v>
      </c>
      <c r="I17">
        <f t="shared" ref="I17" si="33">H17-D17</f>
        <v>0</v>
      </c>
      <c r="J17">
        <v>0.85199999999999998</v>
      </c>
      <c r="K17">
        <v>0.497</v>
      </c>
      <c r="L17">
        <f t="shared" ref="L17" si="34">(F17+G18)/SUM(F17:G18)</f>
        <v>0.98789878987898794</v>
      </c>
      <c r="M17" t="e">
        <f t="shared" ref="M17" si="35">F17/(F17+F18)</f>
        <v>#DIV/0!</v>
      </c>
      <c r="N17">
        <f t="shared" ref="N17" si="36">G18/(G18+G17)</f>
        <v>0.98789878987898794</v>
      </c>
      <c r="O17">
        <f t="shared" ref="O17" si="37">F17/(F17+G17)</f>
        <v>0</v>
      </c>
      <c r="P17" t="e">
        <f t="shared" ref="P17" si="38">SQRT(M17*N17)</f>
        <v>#DIV/0!</v>
      </c>
      <c r="Q17">
        <f t="shared" ref="Q17" si="39">F18/E17</f>
        <v>0</v>
      </c>
    </row>
    <row r="18" spans="1:17" x14ac:dyDescent="0.4">
      <c r="A18" s="4"/>
      <c r="F18">
        <v>0</v>
      </c>
      <c r="G18">
        <v>898</v>
      </c>
      <c r="H18">
        <f t="shared" si="24"/>
        <v>898</v>
      </c>
      <c r="I18">
        <f t="shared" ref="I18" si="40">H18-E17</f>
        <v>0</v>
      </c>
    </row>
    <row r="19" spans="1:17" x14ac:dyDescent="0.4">
      <c r="A19" s="3"/>
    </row>
    <row r="21" spans="1:17" x14ac:dyDescent="0.4">
      <c r="A21" s="1">
        <v>2</v>
      </c>
      <c r="B21" s="1" t="s">
        <v>11</v>
      </c>
      <c r="F21" t="s">
        <v>0</v>
      </c>
      <c r="H21" t="e">
        <f t="shared" si="0"/>
        <v>#VALUE!</v>
      </c>
    </row>
    <row r="22" spans="1:17" x14ac:dyDescent="0.4">
      <c r="C22" s="1" t="s">
        <v>1</v>
      </c>
      <c r="D22" s="1" t="b">
        <v>0</v>
      </c>
      <c r="E22" s="1" t="b">
        <v>1</v>
      </c>
      <c r="F22" s="5" t="s">
        <v>2</v>
      </c>
      <c r="G22" s="5"/>
      <c r="H22" t="e">
        <f t="shared" si="0"/>
        <v>#VALUE!</v>
      </c>
      <c r="I22" s="2"/>
      <c r="J22" s="1" t="s">
        <v>3</v>
      </c>
      <c r="K22" s="1" t="s">
        <v>4</v>
      </c>
      <c r="L22" t="s">
        <v>5</v>
      </c>
      <c r="M22" s="1" t="s">
        <v>6</v>
      </c>
      <c r="N22" s="1" t="s">
        <v>7</v>
      </c>
      <c r="O22" s="1" t="s">
        <v>8</v>
      </c>
      <c r="P22" s="1" t="s">
        <v>9</v>
      </c>
      <c r="Q22" s="1" t="s">
        <v>10</v>
      </c>
    </row>
    <row r="23" spans="1:17" x14ac:dyDescent="0.4">
      <c r="A23" s="4" t="s">
        <v>12</v>
      </c>
      <c r="B23" t="s">
        <v>20</v>
      </c>
      <c r="C23">
        <v>2109</v>
      </c>
      <c r="D23">
        <v>1783</v>
      </c>
      <c r="E23">
        <v>326</v>
      </c>
      <c r="F23">
        <v>1780</v>
      </c>
      <c r="G23">
        <v>3</v>
      </c>
      <c r="H23">
        <f t="shared" ref="H23:H38" si="41">G23+F23</f>
        <v>1783</v>
      </c>
      <c r="I23">
        <f>H23-D23</f>
        <v>0</v>
      </c>
      <c r="J23">
        <v>0.82</v>
      </c>
      <c r="K23">
        <v>0.79</v>
      </c>
      <c r="L23">
        <f>(F23+G24)/SUM(F23:G24)</f>
        <v>0.98862019914651489</v>
      </c>
      <c r="M23">
        <f>F23/(F23+F24)</f>
        <v>0.98833981121599113</v>
      </c>
      <c r="N23">
        <f>G24/(G24+G23)</f>
        <v>0.99025974025974028</v>
      </c>
      <c r="O23">
        <f>F23/(F23+G23)</f>
        <v>0.99831744251261922</v>
      </c>
      <c r="P23">
        <f>SQRT(M23*N23)</f>
        <v>0.9892993099881896</v>
      </c>
      <c r="Q23">
        <f>F24/E23</f>
        <v>6.4417177914110432E-2</v>
      </c>
    </row>
    <row r="24" spans="1:17" x14ac:dyDescent="0.4">
      <c r="A24" s="4"/>
      <c r="F24">
        <v>21</v>
      </c>
      <c r="G24">
        <v>305</v>
      </c>
      <c r="H24">
        <f t="shared" si="41"/>
        <v>326</v>
      </c>
      <c r="I24">
        <f>H24-E23</f>
        <v>0</v>
      </c>
    </row>
    <row r="25" spans="1:17" x14ac:dyDescent="0.4">
      <c r="A25" s="4"/>
      <c r="B25" t="s">
        <v>18</v>
      </c>
      <c r="C25">
        <v>2109</v>
      </c>
      <c r="D25">
        <v>1783</v>
      </c>
      <c r="E25">
        <v>326</v>
      </c>
      <c r="F25">
        <v>1748</v>
      </c>
      <c r="G25">
        <v>35</v>
      </c>
      <c r="H25">
        <f t="shared" si="41"/>
        <v>1783</v>
      </c>
      <c r="I25">
        <f>H25-D25</f>
        <v>0</v>
      </c>
      <c r="J25">
        <v>0.82499999999999996</v>
      </c>
      <c r="K25">
        <v>0.79600000000000004</v>
      </c>
      <c r="L25">
        <f t="shared" ref="L25" si="42">(F25+G26)/SUM(F25:G26)</f>
        <v>0.85538169748696069</v>
      </c>
      <c r="M25">
        <f t="shared" ref="M25" si="43">F25/(F25+F26)</f>
        <v>0.86620416253716548</v>
      </c>
      <c r="N25">
        <f t="shared" ref="N25" si="44">G26/(G26+G25)</f>
        <v>0.61538461538461542</v>
      </c>
      <c r="O25">
        <f t="shared" ref="O25" si="45">F25/(F25+G25)</f>
        <v>0.98037016264722376</v>
      </c>
      <c r="P25">
        <f t="shared" ref="P25" si="46">SQRT(M25*N25)</f>
        <v>0.73010185276267203</v>
      </c>
      <c r="Q25">
        <f>F26/E25</f>
        <v>0.82822085889570551</v>
      </c>
    </row>
    <row r="26" spans="1:17" x14ac:dyDescent="0.4">
      <c r="A26" s="4"/>
      <c r="F26">
        <v>270</v>
      </c>
      <c r="G26">
        <v>56</v>
      </c>
      <c r="H26">
        <f t="shared" si="41"/>
        <v>326</v>
      </c>
      <c r="I26">
        <f t="shared" ref="I26" si="47">H26-E25</f>
        <v>0</v>
      </c>
    </row>
    <row r="27" spans="1:17" x14ac:dyDescent="0.4">
      <c r="A27" s="4" t="s">
        <v>13</v>
      </c>
      <c r="B27" t="s">
        <v>19</v>
      </c>
      <c r="C27">
        <v>2109</v>
      </c>
      <c r="D27">
        <v>1783</v>
      </c>
      <c r="E27">
        <v>326</v>
      </c>
      <c r="F27">
        <v>1777</v>
      </c>
      <c r="G27">
        <v>6</v>
      </c>
      <c r="H27">
        <f t="shared" si="41"/>
        <v>1783</v>
      </c>
      <c r="I27">
        <f t="shared" ref="I27" si="48">H27-D27</f>
        <v>0</v>
      </c>
      <c r="J27">
        <v>0.81</v>
      </c>
      <c r="K27">
        <v>0.72799999999999998</v>
      </c>
      <c r="L27">
        <f t="shared" ref="L27" si="49">(F27+G28)/SUM(F27:G28)</f>
        <v>0.98055950687529636</v>
      </c>
      <c r="M27">
        <f t="shared" ref="M27" si="50">F27/(F27+F28)</f>
        <v>0.98068432671081673</v>
      </c>
      <c r="N27">
        <f t="shared" ref="N27" si="51">G28/(G28+G27)</f>
        <v>0.97979797979797978</v>
      </c>
      <c r="O27">
        <f t="shared" ref="O27" si="52">F27/(F27+G27)</f>
        <v>0.99663488502523834</v>
      </c>
      <c r="P27">
        <f t="shared" ref="P27" si="53">SQRT(M27*N27)</f>
        <v>0.98024105307357956</v>
      </c>
      <c r="Q27">
        <f>F28/E27</f>
        <v>0.10736196319018405</v>
      </c>
    </row>
    <row r="28" spans="1:17" x14ac:dyDescent="0.4">
      <c r="A28" s="4"/>
      <c r="F28">
        <v>35</v>
      </c>
      <c r="G28">
        <v>291</v>
      </c>
      <c r="H28">
        <f t="shared" si="41"/>
        <v>326</v>
      </c>
      <c r="I28">
        <f t="shared" ref="I28" si="54">H28-E27</f>
        <v>0</v>
      </c>
    </row>
    <row r="29" spans="1:17" x14ac:dyDescent="0.4">
      <c r="A29" s="4"/>
      <c r="B29" t="s">
        <v>18</v>
      </c>
      <c r="C29">
        <v>2109</v>
      </c>
      <c r="D29">
        <v>1783</v>
      </c>
      <c r="E29">
        <v>326</v>
      </c>
      <c r="F29">
        <v>1768</v>
      </c>
      <c r="G29">
        <v>24</v>
      </c>
      <c r="H29">
        <f t="shared" si="41"/>
        <v>1792</v>
      </c>
      <c r="I29">
        <f t="shared" ref="I29" si="55">H29-D29</f>
        <v>9</v>
      </c>
      <c r="J29">
        <v>0.78600000000000003</v>
      </c>
      <c r="K29">
        <v>0.51600000000000001</v>
      </c>
      <c r="L29">
        <f t="shared" ref="L29" si="56">(F29+G30)/SUM(F29:G30)</f>
        <v>0.85788479697828135</v>
      </c>
      <c r="M29">
        <f t="shared" ref="M29" si="57">F29/(F29+F30)</f>
        <v>0.86454767726161375</v>
      </c>
      <c r="N29">
        <f>G30/(G30+G29)</f>
        <v>0.67123287671232879</v>
      </c>
      <c r="O29">
        <f t="shared" ref="O29" si="58">F29/(F29+G29)</f>
        <v>0.9866071428571429</v>
      </c>
      <c r="P29">
        <f t="shared" ref="P29" si="59">SQRT(M29*N29)</f>
        <v>0.7617826622228121</v>
      </c>
      <c r="Q29">
        <f>F30/E29</f>
        <v>0.84969325153374231</v>
      </c>
    </row>
    <row r="30" spans="1:17" x14ac:dyDescent="0.4">
      <c r="A30" s="4"/>
      <c r="F30">
        <v>277</v>
      </c>
      <c r="G30">
        <v>49</v>
      </c>
      <c r="H30">
        <f t="shared" si="41"/>
        <v>326</v>
      </c>
      <c r="I30">
        <f t="shared" ref="I30" si="60">H30-E29</f>
        <v>0</v>
      </c>
    </row>
    <row r="31" spans="1:17" x14ac:dyDescent="0.4">
      <c r="A31" s="4" t="s">
        <v>14</v>
      </c>
      <c r="B31" t="s">
        <v>19</v>
      </c>
      <c r="C31">
        <v>2109</v>
      </c>
      <c r="D31">
        <v>1783</v>
      </c>
      <c r="E31">
        <v>326</v>
      </c>
      <c r="F31">
        <v>1780</v>
      </c>
      <c r="G31">
        <v>3</v>
      </c>
      <c r="H31">
        <f t="shared" si="41"/>
        <v>1783</v>
      </c>
      <c r="I31">
        <f t="shared" ref="I31" si="61">H31-D31</f>
        <v>0</v>
      </c>
      <c r="J31">
        <v>0.81</v>
      </c>
      <c r="K31">
        <v>0.72799999999999998</v>
      </c>
      <c r="L31">
        <f t="shared" ref="L31" si="62">(F31+G32)/SUM(F31:G32)</f>
        <v>0.98862019914651489</v>
      </c>
      <c r="M31">
        <f t="shared" ref="M31" si="63">F31/(F31+F32)</f>
        <v>0.98833981121599113</v>
      </c>
      <c r="N31">
        <f t="shared" ref="N31" si="64">G32/(G32+G31)</f>
        <v>0.99025974025974028</v>
      </c>
      <c r="O31">
        <f t="shared" ref="O31" si="65">F31/(F31+G31)</f>
        <v>0.99831744251261922</v>
      </c>
      <c r="P31">
        <f t="shared" ref="P31" si="66">SQRT(M31*N31)</f>
        <v>0.9892993099881896</v>
      </c>
      <c r="Q31">
        <f>F32/E31</f>
        <v>6.4417177914110432E-2</v>
      </c>
    </row>
    <row r="32" spans="1:17" x14ac:dyDescent="0.4">
      <c r="A32" s="4"/>
      <c r="F32">
        <v>21</v>
      </c>
      <c r="G32">
        <v>305</v>
      </c>
      <c r="H32">
        <f t="shared" si="41"/>
        <v>326</v>
      </c>
      <c r="I32">
        <f t="shared" ref="I32" si="67">H32-E31</f>
        <v>0</v>
      </c>
    </row>
    <row r="33" spans="1:17" x14ac:dyDescent="0.4">
      <c r="A33" s="4"/>
      <c r="B33" t="s">
        <v>18</v>
      </c>
      <c r="C33">
        <v>2109</v>
      </c>
      <c r="D33">
        <v>1783</v>
      </c>
      <c r="E33">
        <v>326</v>
      </c>
      <c r="F33">
        <v>1757</v>
      </c>
      <c r="G33">
        <v>26</v>
      </c>
      <c r="H33">
        <f t="shared" si="41"/>
        <v>1783</v>
      </c>
      <c r="I33">
        <f t="shared" ref="I33" si="68">H33-D33</f>
        <v>0</v>
      </c>
      <c r="J33">
        <v>0.78600000000000003</v>
      </c>
      <c r="K33">
        <v>0.51600000000000001</v>
      </c>
      <c r="L33">
        <f t="shared" ref="L33" si="69">(F33+G34)/SUM(F33:G34)</f>
        <v>0.85585585585585588</v>
      </c>
      <c r="M33">
        <f t="shared" ref="M33" si="70">F33/(F33+F34)</f>
        <v>0.86339066339066339</v>
      </c>
      <c r="N33">
        <f>G34/(G34+G33)</f>
        <v>0.64864864864864868</v>
      </c>
      <c r="O33">
        <f t="shared" ref="O33" si="71">F33/(F33+G33)</f>
        <v>0.9854178351093662</v>
      </c>
      <c r="P33">
        <f t="shared" ref="P33" si="72">SQRT(M33*N33)</f>
        <v>0.74835632359472593</v>
      </c>
      <c r="Q33">
        <f>F34/E33</f>
        <v>0.85276073619631898</v>
      </c>
    </row>
    <row r="34" spans="1:17" x14ac:dyDescent="0.4">
      <c r="A34" s="4"/>
      <c r="F34">
        <v>278</v>
      </c>
      <c r="G34">
        <v>48</v>
      </c>
      <c r="H34">
        <f t="shared" si="41"/>
        <v>326</v>
      </c>
      <c r="I34">
        <f t="shared" ref="I34" si="73">H34-E33</f>
        <v>0</v>
      </c>
    </row>
    <row r="35" spans="1:17" x14ac:dyDescent="0.4">
      <c r="A35" s="4" t="s">
        <v>15</v>
      </c>
      <c r="B35" t="s">
        <v>19</v>
      </c>
      <c r="C35">
        <v>2109</v>
      </c>
      <c r="D35">
        <v>1783</v>
      </c>
      <c r="E35">
        <v>326</v>
      </c>
      <c r="F35">
        <v>1753</v>
      </c>
      <c r="G35">
        <v>30</v>
      </c>
      <c r="H35">
        <f t="shared" si="41"/>
        <v>1783</v>
      </c>
      <c r="I35">
        <f t="shared" ref="I35" si="74">H35-D35</f>
        <v>0</v>
      </c>
      <c r="J35">
        <v>0.81</v>
      </c>
      <c r="K35">
        <v>0.72799999999999998</v>
      </c>
      <c r="L35">
        <f t="shared" ref="L35" si="75">(F35+G36)/SUM(F35:G36)</f>
        <v>0.86723565670934089</v>
      </c>
      <c r="M35">
        <f t="shared" ref="M35" si="76">F35/(F35+F36)</f>
        <v>0.87518721917124309</v>
      </c>
      <c r="N35">
        <f t="shared" ref="N35" si="77">G36/(G36+G35)</f>
        <v>0.71698113207547165</v>
      </c>
      <c r="O35">
        <f t="shared" ref="O35" si="78">F35/(F35+G35)</f>
        <v>0.9831744251261918</v>
      </c>
      <c r="P35">
        <f t="shared" ref="P35" si="79">SQRT(M35*N35)</f>
        <v>0.79214438278598032</v>
      </c>
      <c r="Q35">
        <f>F36/E35</f>
        <v>0.76687116564417179</v>
      </c>
    </row>
    <row r="36" spans="1:17" x14ac:dyDescent="0.4">
      <c r="A36" s="4"/>
      <c r="F36">
        <v>250</v>
      </c>
      <c r="G36">
        <v>76</v>
      </c>
      <c r="H36">
        <f t="shared" si="41"/>
        <v>326</v>
      </c>
      <c r="I36">
        <f t="shared" ref="I36" si="80">H36-E35</f>
        <v>0</v>
      </c>
    </row>
    <row r="37" spans="1:17" x14ac:dyDescent="0.4">
      <c r="A37" s="4"/>
      <c r="B37" t="s">
        <v>18</v>
      </c>
      <c r="C37">
        <v>2109</v>
      </c>
      <c r="D37">
        <v>1783</v>
      </c>
      <c r="E37">
        <v>326</v>
      </c>
      <c r="F37">
        <v>1768</v>
      </c>
      <c r="G37">
        <v>15</v>
      </c>
      <c r="H37">
        <f t="shared" si="41"/>
        <v>1783</v>
      </c>
      <c r="I37">
        <f t="shared" ref="I37" si="81">H37-D37</f>
        <v>0</v>
      </c>
      <c r="J37">
        <v>0.78600000000000003</v>
      </c>
      <c r="K37">
        <v>0.51600000000000001</v>
      </c>
      <c r="L37">
        <f>(F37+G38)/SUM(F37:G38)</f>
        <v>0.86012328117591275</v>
      </c>
      <c r="M37">
        <f>F37/(F37+F38)</f>
        <v>0.86328125</v>
      </c>
      <c r="N37">
        <f>G38/(G38+G37)</f>
        <v>0.75409836065573765</v>
      </c>
      <c r="O37">
        <f t="shared" ref="O37" si="82">F37/(F37+G37)</f>
        <v>0.9915872125630959</v>
      </c>
      <c r="P37">
        <f t="shared" ref="P37" si="83">SQRT(M37*N37)</f>
        <v>0.80684507522190152</v>
      </c>
      <c r="Q37">
        <f>F38/E37</f>
        <v>0.85889570552147243</v>
      </c>
    </row>
    <row r="38" spans="1:17" x14ac:dyDescent="0.4">
      <c r="A38" s="4"/>
      <c r="C38" s="1"/>
      <c r="D38" s="1"/>
      <c r="E38" s="1"/>
      <c r="F38">
        <v>280</v>
      </c>
      <c r="G38">
        <v>46</v>
      </c>
      <c r="H38">
        <f t="shared" si="41"/>
        <v>326</v>
      </c>
      <c r="I38">
        <f>H38-E37</f>
        <v>0</v>
      </c>
    </row>
    <row r="40" spans="1:17" x14ac:dyDescent="0.4">
      <c r="A40" s="1">
        <v>3</v>
      </c>
      <c r="B40" s="1" t="s">
        <v>21</v>
      </c>
      <c r="F40" t="s">
        <v>0</v>
      </c>
      <c r="H40" t="e">
        <f t="shared" ref="H40:H41" si="84">G40+F40</f>
        <v>#VALUE!</v>
      </c>
    </row>
    <row r="41" spans="1:17" x14ac:dyDescent="0.4">
      <c r="C41" s="1" t="s">
        <v>1</v>
      </c>
      <c r="D41" s="1" t="b">
        <v>0</v>
      </c>
      <c r="E41" s="1" t="b">
        <v>1</v>
      </c>
      <c r="F41" s="5" t="s">
        <v>2</v>
      </c>
      <c r="G41" s="5"/>
      <c r="H41" t="e">
        <f t="shared" si="84"/>
        <v>#VALUE!</v>
      </c>
      <c r="I41" s="2"/>
      <c r="J41" s="1" t="s">
        <v>3</v>
      </c>
      <c r="K41" s="1" t="s">
        <v>4</v>
      </c>
      <c r="L41" t="s">
        <v>5</v>
      </c>
      <c r="M41" s="1" t="s">
        <v>6</v>
      </c>
      <c r="N41" s="1" t="s">
        <v>7</v>
      </c>
      <c r="O41" s="1" t="s">
        <v>8</v>
      </c>
      <c r="P41" s="1" t="s">
        <v>9</v>
      </c>
      <c r="Q41" s="1" t="s">
        <v>10</v>
      </c>
    </row>
    <row r="42" spans="1:17" x14ac:dyDescent="0.4">
      <c r="A42" s="4" t="s">
        <v>12</v>
      </c>
      <c r="B42" t="s">
        <v>19</v>
      </c>
      <c r="C42">
        <v>230</v>
      </c>
      <c r="D42">
        <v>151</v>
      </c>
      <c r="E42">
        <v>78</v>
      </c>
      <c r="F42">
        <v>151</v>
      </c>
      <c r="G42">
        <v>0</v>
      </c>
      <c r="H42">
        <f t="shared" ref="H42:H57" si="85">G42+F42</f>
        <v>151</v>
      </c>
      <c r="I42">
        <f>H42-D42</f>
        <v>0</v>
      </c>
      <c r="J42">
        <v>0.82</v>
      </c>
      <c r="K42">
        <v>0.79</v>
      </c>
      <c r="L42">
        <f>(F42+G43)/SUM(F42:G43)</f>
        <v>1</v>
      </c>
      <c r="M42">
        <f>F42/(F42+F43)</f>
        <v>1</v>
      </c>
      <c r="N42">
        <f>G43/(G43+G42)</f>
        <v>1</v>
      </c>
      <c r="O42">
        <f>F42/(F42+G42)</f>
        <v>1</v>
      </c>
      <c r="P42">
        <f>SQRT(M42*N42)</f>
        <v>1</v>
      </c>
      <c r="Q42">
        <f>F43/E42</f>
        <v>0</v>
      </c>
    </row>
    <row r="43" spans="1:17" x14ac:dyDescent="0.4">
      <c r="A43" s="4"/>
      <c r="F43">
        <v>0</v>
      </c>
      <c r="G43">
        <v>78</v>
      </c>
      <c r="H43">
        <f t="shared" si="85"/>
        <v>78</v>
      </c>
      <c r="I43">
        <f>H43-E42</f>
        <v>0</v>
      </c>
    </row>
    <row r="44" spans="1:17" x14ac:dyDescent="0.4">
      <c r="A44" s="4"/>
      <c r="B44" t="s">
        <v>18</v>
      </c>
      <c r="C44">
        <v>230</v>
      </c>
      <c r="D44">
        <v>151</v>
      </c>
      <c r="E44">
        <v>78</v>
      </c>
      <c r="F44">
        <v>151</v>
      </c>
      <c r="G44">
        <v>0</v>
      </c>
      <c r="H44">
        <f t="shared" si="85"/>
        <v>151</v>
      </c>
      <c r="I44">
        <f t="shared" ref="I44" si="86">H44-D44</f>
        <v>0</v>
      </c>
      <c r="J44">
        <v>0.82499999999999996</v>
      </c>
      <c r="K44">
        <v>0.79600000000000004</v>
      </c>
      <c r="L44">
        <f>(F44+G45)/SUM(F44:G45)</f>
        <v>0.68995633187772931</v>
      </c>
      <c r="M44">
        <f>F44/(F44+F45)</f>
        <v>0.68018018018018023</v>
      </c>
      <c r="N44">
        <f>G45/(G45+G44)</f>
        <v>1</v>
      </c>
      <c r="O44">
        <f t="shared" ref="O44" si="87">F44/(F44+G44)</f>
        <v>1</v>
      </c>
      <c r="P44">
        <f t="shared" ref="P44" si="88">SQRT(M44*N44)</f>
        <v>0.82473036816900358</v>
      </c>
      <c r="Q44">
        <f t="shared" ref="Q43:Q56" si="89">F45/E44</f>
        <v>0.91025641025641024</v>
      </c>
    </row>
    <row r="45" spans="1:17" x14ac:dyDescent="0.4">
      <c r="A45" s="4"/>
      <c r="F45">
        <v>71</v>
      </c>
      <c r="G45">
        <v>7</v>
      </c>
      <c r="H45">
        <f t="shared" si="85"/>
        <v>78</v>
      </c>
      <c r="I45">
        <f>H45-E44</f>
        <v>0</v>
      </c>
    </row>
    <row r="46" spans="1:17" x14ac:dyDescent="0.4">
      <c r="A46" s="4" t="s">
        <v>13</v>
      </c>
      <c r="B46" t="s">
        <v>19</v>
      </c>
      <c r="C46">
        <v>230</v>
      </c>
      <c r="D46">
        <v>151</v>
      </c>
      <c r="E46">
        <v>78</v>
      </c>
      <c r="F46">
        <v>151</v>
      </c>
      <c r="G46">
        <v>0</v>
      </c>
      <c r="H46">
        <f t="shared" si="85"/>
        <v>151</v>
      </c>
      <c r="I46">
        <f t="shared" ref="I46" si="90">H46-D46</f>
        <v>0</v>
      </c>
      <c r="J46">
        <v>0.81</v>
      </c>
      <c r="K46">
        <v>0.72799999999999998</v>
      </c>
      <c r="L46">
        <f t="shared" ref="L46" si="91">(F46+G47)/SUM(F46:G47)</f>
        <v>0.99563318777292575</v>
      </c>
      <c r="M46">
        <f t="shared" ref="M46" si="92">F46/(F46+F47)</f>
        <v>0.99342105263157898</v>
      </c>
      <c r="N46">
        <f t="shared" ref="N46" si="93">G47/(G47+G46)</f>
        <v>1</v>
      </c>
      <c r="O46">
        <f t="shared" ref="O46" si="94">F46/(F46+G46)</f>
        <v>1</v>
      </c>
      <c r="P46">
        <f t="shared" ref="P46" si="95">SQRT(M46*N46)</f>
        <v>0.9967050981266119</v>
      </c>
      <c r="Q46">
        <f t="shared" si="89"/>
        <v>1.282051282051282E-2</v>
      </c>
    </row>
    <row r="47" spans="1:17" x14ac:dyDescent="0.4">
      <c r="A47" s="4"/>
      <c r="F47">
        <v>1</v>
      </c>
      <c r="G47">
        <v>77</v>
      </c>
      <c r="H47">
        <f t="shared" si="85"/>
        <v>78</v>
      </c>
      <c r="I47">
        <f t="shared" ref="I47" si="96">H47-E46</f>
        <v>0</v>
      </c>
    </row>
    <row r="48" spans="1:17" x14ac:dyDescent="0.4">
      <c r="A48" s="4"/>
      <c r="B48" t="s">
        <v>18</v>
      </c>
      <c r="C48">
        <v>230</v>
      </c>
      <c r="D48">
        <v>151</v>
      </c>
      <c r="E48">
        <v>78</v>
      </c>
      <c r="F48">
        <v>145</v>
      </c>
      <c r="G48">
        <v>6</v>
      </c>
      <c r="H48">
        <f t="shared" si="85"/>
        <v>151</v>
      </c>
      <c r="I48">
        <f t="shared" ref="I48" si="97">H48-D48</f>
        <v>0</v>
      </c>
      <c r="J48">
        <v>0.78600000000000003</v>
      </c>
      <c r="K48">
        <v>0.51600000000000001</v>
      </c>
      <c r="L48">
        <f>(F48+G49)/SUM(F48:G49)</f>
        <v>0.74672489082969429</v>
      </c>
      <c r="M48">
        <f>F48/(F48+F49)</f>
        <v>0.73604060913705582</v>
      </c>
      <c r="N48">
        <f>G49/(G49+G48)</f>
        <v>0.8125</v>
      </c>
      <c r="O48">
        <f t="shared" ref="O48" si="98">F48/(F48+G48)</f>
        <v>0.96026490066225167</v>
      </c>
      <c r="P48">
        <f t="shared" ref="P48" si="99">SQRT(M48*N48)</f>
        <v>0.77332593059062615</v>
      </c>
      <c r="Q48">
        <f t="shared" si="89"/>
        <v>0.66666666666666663</v>
      </c>
    </row>
    <row r="49" spans="1:17" x14ac:dyDescent="0.4">
      <c r="A49" s="4"/>
      <c r="F49">
        <v>52</v>
      </c>
      <c r="G49">
        <v>26</v>
      </c>
      <c r="H49">
        <f t="shared" si="85"/>
        <v>78</v>
      </c>
      <c r="I49">
        <f>H49-E48</f>
        <v>0</v>
      </c>
    </row>
    <row r="50" spans="1:17" x14ac:dyDescent="0.4">
      <c r="A50" s="4" t="s">
        <v>14</v>
      </c>
      <c r="B50" t="s">
        <v>19</v>
      </c>
      <c r="C50">
        <v>230</v>
      </c>
      <c r="D50">
        <v>151</v>
      </c>
      <c r="E50">
        <v>78</v>
      </c>
      <c r="F50">
        <v>151</v>
      </c>
      <c r="G50">
        <v>0</v>
      </c>
      <c r="H50">
        <f t="shared" si="85"/>
        <v>151</v>
      </c>
      <c r="I50">
        <f t="shared" ref="I50" si="100">H50-D50</f>
        <v>0</v>
      </c>
      <c r="J50">
        <v>0.81</v>
      </c>
      <c r="K50">
        <v>0.72799999999999998</v>
      </c>
      <c r="L50">
        <f t="shared" ref="L50" si="101">(F50+G51)/SUM(F50:G51)</f>
        <v>1</v>
      </c>
      <c r="M50">
        <f t="shared" ref="M50" si="102">F50/(F50+F51)</f>
        <v>1</v>
      </c>
      <c r="N50">
        <f t="shared" ref="N49:N56" si="103">G51/(G51+G50)</f>
        <v>1</v>
      </c>
      <c r="O50">
        <f t="shared" ref="O50" si="104">F50/(F50+G50)</f>
        <v>1</v>
      </c>
      <c r="P50">
        <f t="shared" ref="P50" si="105">SQRT(M50*N50)</f>
        <v>1</v>
      </c>
      <c r="Q50">
        <f t="shared" si="89"/>
        <v>0</v>
      </c>
    </row>
    <row r="51" spans="1:17" x14ac:dyDescent="0.4">
      <c r="A51" s="4"/>
      <c r="F51">
        <v>0</v>
      </c>
      <c r="G51">
        <v>78</v>
      </c>
      <c r="H51">
        <f t="shared" si="85"/>
        <v>78</v>
      </c>
      <c r="I51">
        <f t="shared" ref="I51" si="106">H51-E50</f>
        <v>0</v>
      </c>
    </row>
    <row r="52" spans="1:17" x14ac:dyDescent="0.4">
      <c r="A52" s="4"/>
      <c r="B52" t="s">
        <v>18</v>
      </c>
      <c r="C52">
        <v>230</v>
      </c>
      <c r="D52">
        <v>151</v>
      </c>
      <c r="E52">
        <v>78</v>
      </c>
      <c r="F52">
        <v>151</v>
      </c>
      <c r="G52">
        <v>0</v>
      </c>
      <c r="H52">
        <f t="shared" si="85"/>
        <v>151</v>
      </c>
      <c r="I52">
        <f t="shared" ref="I52" si="107">H52-D52</f>
        <v>0</v>
      </c>
      <c r="J52">
        <v>0.78600000000000003</v>
      </c>
      <c r="K52">
        <v>0.51600000000000001</v>
      </c>
      <c r="L52">
        <f>(F52+G53)/SUM(F52:G53)</f>
        <v>0.67248908296943233</v>
      </c>
      <c r="M52">
        <f>F52/(F52+F53)</f>
        <v>0.66814159292035402</v>
      </c>
      <c r="N52">
        <f t="shared" si="103"/>
        <v>1</v>
      </c>
      <c r="O52">
        <f t="shared" ref="O52" si="108">F52/(F52+G52)</f>
        <v>1</v>
      </c>
      <c r="P52">
        <f t="shared" ref="P52" si="109">SQRT(M52*N52)</f>
        <v>0.81739928610218027</v>
      </c>
      <c r="Q52">
        <f t="shared" si="89"/>
        <v>0.96153846153846156</v>
      </c>
    </row>
    <row r="53" spans="1:17" x14ac:dyDescent="0.4">
      <c r="A53" s="4"/>
      <c r="F53">
        <v>75</v>
      </c>
      <c r="G53">
        <v>3</v>
      </c>
      <c r="H53">
        <f t="shared" si="85"/>
        <v>78</v>
      </c>
      <c r="I53">
        <f>H53-E52</f>
        <v>0</v>
      </c>
    </row>
    <row r="54" spans="1:17" x14ac:dyDescent="0.4">
      <c r="A54" s="4" t="s">
        <v>15</v>
      </c>
      <c r="B54" t="s">
        <v>19</v>
      </c>
      <c r="C54">
        <v>230</v>
      </c>
      <c r="D54">
        <v>151</v>
      </c>
      <c r="E54">
        <v>78</v>
      </c>
      <c r="F54">
        <v>149</v>
      </c>
      <c r="G54">
        <v>2</v>
      </c>
      <c r="H54">
        <f t="shared" si="85"/>
        <v>151</v>
      </c>
      <c r="I54">
        <f t="shared" ref="I54" si="110">H54-D54</f>
        <v>0</v>
      </c>
      <c r="J54">
        <v>0.81</v>
      </c>
      <c r="K54">
        <v>0.72799999999999998</v>
      </c>
      <c r="L54">
        <f t="shared" ref="L54" si="111">(F54+G55)/SUM(F54:G55)</f>
        <v>0.98689956331877726</v>
      </c>
      <c r="M54">
        <f t="shared" ref="M54" si="112">F54/(F54+F55)</f>
        <v>0.99333333333333329</v>
      </c>
      <c r="N54">
        <f t="shared" si="103"/>
        <v>0.97468354430379744</v>
      </c>
      <c r="O54">
        <f t="shared" ref="O54" si="113">F54/(F54+G54)</f>
        <v>0.98675496688741726</v>
      </c>
      <c r="P54">
        <f t="shared" ref="P54" si="114">SQRT(M54*N54)</f>
        <v>0.98396425443632796</v>
      </c>
      <c r="Q54">
        <f t="shared" si="89"/>
        <v>1.282051282051282E-2</v>
      </c>
    </row>
    <row r="55" spans="1:17" x14ac:dyDescent="0.4">
      <c r="A55" s="4"/>
      <c r="F55">
        <v>1</v>
      </c>
      <c r="G55">
        <v>77</v>
      </c>
      <c r="H55">
        <f t="shared" si="85"/>
        <v>78</v>
      </c>
      <c r="I55">
        <f t="shared" ref="I55" si="115">H55-E54</f>
        <v>0</v>
      </c>
    </row>
    <row r="56" spans="1:17" x14ac:dyDescent="0.4">
      <c r="A56" s="4"/>
      <c r="B56" t="s">
        <v>18</v>
      </c>
      <c r="C56">
        <v>230</v>
      </c>
      <c r="D56">
        <v>151</v>
      </c>
      <c r="E56">
        <v>78</v>
      </c>
      <c r="F56">
        <v>148</v>
      </c>
      <c r="G56">
        <v>3</v>
      </c>
      <c r="H56">
        <f t="shared" si="85"/>
        <v>151</v>
      </c>
      <c r="I56">
        <f t="shared" ref="I56" si="116">H56-D56</f>
        <v>0</v>
      </c>
      <c r="J56">
        <v>0.78600000000000003</v>
      </c>
      <c r="K56">
        <v>0.51600000000000001</v>
      </c>
      <c r="L56">
        <f>(F56+G57)/SUM(F56:G57)</f>
        <v>0.70742358078602618</v>
      </c>
      <c r="M56">
        <f>F56/(F56+F57)</f>
        <v>0.69811320754716977</v>
      </c>
      <c r="N56">
        <f t="shared" si="103"/>
        <v>0.82352941176470584</v>
      </c>
      <c r="O56">
        <f t="shared" ref="O56" si="117">F56/(F56+G56)</f>
        <v>0.98013245033112584</v>
      </c>
      <c r="P56">
        <f t="shared" ref="P56" si="118">SQRT(M56*N56)</f>
        <v>0.7582326550317473</v>
      </c>
      <c r="Q56">
        <f t="shared" si="89"/>
        <v>0.82051282051282048</v>
      </c>
    </row>
    <row r="57" spans="1:17" x14ac:dyDescent="0.4">
      <c r="A57" s="4"/>
      <c r="C57" s="1"/>
      <c r="F57">
        <v>64</v>
      </c>
      <c r="G57">
        <v>14</v>
      </c>
      <c r="H57">
        <f t="shared" si="85"/>
        <v>78</v>
      </c>
      <c r="I57">
        <f>H57-E56</f>
        <v>0</v>
      </c>
    </row>
    <row r="60" spans="1:17" x14ac:dyDescent="0.4">
      <c r="A60" s="1">
        <v>4</v>
      </c>
      <c r="B60" s="1" t="s">
        <v>22</v>
      </c>
      <c r="F60" t="s">
        <v>0</v>
      </c>
      <c r="H60" t="e">
        <f t="shared" ref="H60:H61" si="119">G60+F60</f>
        <v>#VALUE!</v>
      </c>
    </row>
    <row r="61" spans="1:17" x14ac:dyDescent="0.4">
      <c r="C61" s="1" t="s">
        <v>1</v>
      </c>
      <c r="D61" s="1" t="b">
        <v>0</v>
      </c>
      <c r="E61" s="1" t="b">
        <v>1</v>
      </c>
      <c r="F61" s="5" t="s">
        <v>2</v>
      </c>
      <c r="G61" s="5"/>
      <c r="H61" t="e">
        <f t="shared" si="119"/>
        <v>#VALUE!</v>
      </c>
      <c r="I61" s="2"/>
      <c r="J61" s="1" t="s">
        <v>3</v>
      </c>
      <c r="K61" s="1" t="s">
        <v>4</v>
      </c>
      <c r="L61" t="s">
        <v>5</v>
      </c>
      <c r="M61" s="1" t="s">
        <v>6</v>
      </c>
      <c r="N61" s="1" t="s">
        <v>7</v>
      </c>
      <c r="O61" s="1" t="s">
        <v>8</v>
      </c>
      <c r="P61" s="1" t="s">
        <v>9</v>
      </c>
      <c r="Q61" s="1" t="s">
        <v>10</v>
      </c>
    </row>
    <row r="62" spans="1:17" x14ac:dyDescent="0.4">
      <c r="A62" s="4" t="s">
        <v>12</v>
      </c>
      <c r="B62" t="s">
        <v>19</v>
      </c>
      <c r="C62">
        <v>234</v>
      </c>
      <c r="D62">
        <v>207</v>
      </c>
      <c r="E62">
        <v>27</v>
      </c>
      <c r="F62">
        <v>206</v>
      </c>
      <c r="G62">
        <v>1</v>
      </c>
      <c r="H62">
        <f t="shared" ref="H62:H77" si="120">G62+F62</f>
        <v>207</v>
      </c>
      <c r="I62">
        <f>H62-D62</f>
        <v>0</v>
      </c>
      <c r="J62">
        <v>0.82</v>
      </c>
      <c r="K62">
        <v>0.79</v>
      </c>
      <c r="L62">
        <f>(F62+G63)/SUM(F62:G63)</f>
        <v>0.99572649572649574</v>
      </c>
      <c r="M62">
        <f>F62/(F62+F63)</f>
        <v>1</v>
      </c>
      <c r="N62">
        <f>G63/(G63+G62)</f>
        <v>0.9642857142857143</v>
      </c>
      <c r="O62">
        <f>F62/(F62+G62)</f>
        <v>0.99516908212560384</v>
      </c>
      <c r="P62">
        <f>SQRT(M62*N62)</f>
        <v>0.98198050606196574</v>
      </c>
      <c r="Q62">
        <f>F63/E62</f>
        <v>0</v>
      </c>
    </row>
    <row r="63" spans="1:17" x14ac:dyDescent="0.4">
      <c r="A63" s="4"/>
      <c r="F63">
        <v>0</v>
      </c>
      <c r="G63">
        <v>27</v>
      </c>
      <c r="H63">
        <f t="shared" si="120"/>
        <v>27</v>
      </c>
      <c r="I63">
        <f>H63-E62</f>
        <v>0</v>
      </c>
    </row>
    <row r="64" spans="1:17" x14ac:dyDescent="0.4">
      <c r="A64" s="4"/>
      <c r="B64" t="s">
        <v>18</v>
      </c>
      <c r="C64">
        <v>234</v>
      </c>
      <c r="D64">
        <v>207</v>
      </c>
      <c r="E64">
        <v>27</v>
      </c>
      <c r="F64">
        <v>207</v>
      </c>
      <c r="G64">
        <v>0</v>
      </c>
      <c r="H64">
        <f t="shared" si="120"/>
        <v>207</v>
      </c>
      <c r="I64">
        <f t="shared" ref="I64" si="121">H64-D64</f>
        <v>0</v>
      </c>
      <c r="J64">
        <v>0.82499999999999996</v>
      </c>
      <c r="K64">
        <v>0.79600000000000004</v>
      </c>
      <c r="L64">
        <f>(F64+G65)/SUM(F64:G65)</f>
        <v>0.90170940170940173</v>
      </c>
      <c r="M64">
        <f t="shared" ref="M63:M76" si="122">F64/(F64+F65)</f>
        <v>0.9</v>
      </c>
      <c r="N64">
        <f t="shared" ref="N64:N76" si="123">G65/(G65+G64)</f>
        <v>1</v>
      </c>
      <c r="O64">
        <f t="shared" ref="O64" si="124">F64/(F64+G64)</f>
        <v>1</v>
      </c>
      <c r="P64">
        <f t="shared" ref="P64" si="125">SQRT(M64*N64)</f>
        <v>0.94868329805051377</v>
      </c>
      <c r="Q64">
        <f t="shared" ref="Q64:Q76" si="126">F65/E64</f>
        <v>0.85185185185185186</v>
      </c>
    </row>
    <row r="65" spans="1:17" x14ac:dyDescent="0.4">
      <c r="A65" s="4"/>
      <c r="F65">
        <v>23</v>
      </c>
      <c r="G65">
        <v>4</v>
      </c>
      <c r="H65">
        <f t="shared" si="120"/>
        <v>27</v>
      </c>
      <c r="I65">
        <f t="shared" ref="I65" si="127">H65-E64</f>
        <v>0</v>
      </c>
    </row>
    <row r="66" spans="1:17" x14ac:dyDescent="0.4">
      <c r="A66" s="4" t="s">
        <v>13</v>
      </c>
      <c r="B66" t="s">
        <v>19</v>
      </c>
      <c r="C66">
        <v>234</v>
      </c>
      <c r="D66">
        <v>207</v>
      </c>
      <c r="E66">
        <v>27</v>
      </c>
      <c r="F66">
        <v>205</v>
      </c>
      <c r="G66">
        <v>2</v>
      </c>
      <c r="H66">
        <f t="shared" si="120"/>
        <v>207</v>
      </c>
      <c r="I66">
        <f t="shared" ref="I66" si="128">H66-D66</f>
        <v>0</v>
      </c>
      <c r="J66">
        <v>0.81</v>
      </c>
      <c r="K66">
        <v>0.72799999999999998</v>
      </c>
      <c r="L66">
        <f t="shared" ref="L66" si="129">(F66+G67)/SUM(F66:G67)</f>
        <v>0.97008547008547008</v>
      </c>
      <c r="M66">
        <f t="shared" si="122"/>
        <v>0.97619047619047616</v>
      </c>
      <c r="N66">
        <f t="shared" ref="N66:N76" si="130">G67/(G67+G66)</f>
        <v>0.91666666666666663</v>
      </c>
      <c r="O66">
        <f t="shared" ref="O66" si="131">F66/(F66+G66)</f>
        <v>0.99033816425120769</v>
      </c>
      <c r="P66">
        <f t="shared" ref="P66" si="132">SQRT(M66*N66)</f>
        <v>0.94596050120566333</v>
      </c>
      <c r="Q66">
        <f t="shared" ref="Q66:Q76" si="133">F67/E66</f>
        <v>0.18518518518518517</v>
      </c>
    </row>
    <row r="67" spans="1:17" x14ac:dyDescent="0.4">
      <c r="A67" s="4"/>
      <c r="F67">
        <v>5</v>
      </c>
      <c r="G67">
        <v>22</v>
      </c>
      <c r="H67">
        <f t="shared" si="120"/>
        <v>27</v>
      </c>
      <c r="I67">
        <f t="shared" ref="I67" si="134">H67-E66</f>
        <v>0</v>
      </c>
    </row>
    <row r="68" spans="1:17" x14ac:dyDescent="0.4">
      <c r="A68" s="4"/>
      <c r="B68" t="s">
        <v>18</v>
      </c>
      <c r="C68">
        <v>234</v>
      </c>
      <c r="D68">
        <v>207</v>
      </c>
      <c r="E68">
        <v>27</v>
      </c>
      <c r="F68">
        <v>207</v>
      </c>
      <c r="G68">
        <v>0</v>
      </c>
      <c r="H68">
        <f t="shared" si="120"/>
        <v>207</v>
      </c>
      <c r="I68">
        <f t="shared" ref="I68" si="135">H68-D68</f>
        <v>0</v>
      </c>
      <c r="J68">
        <v>0.78600000000000003</v>
      </c>
      <c r="K68">
        <v>0.51600000000000001</v>
      </c>
      <c r="L68">
        <f>(F68+G69)/SUM(F68:G69)</f>
        <v>0.90170940170940173</v>
      </c>
      <c r="M68">
        <f t="shared" si="122"/>
        <v>0.9</v>
      </c>
      <c r="N68">
        <f t="shared" ref="N68:N76" si="136">G69/(G69+G68)</f>
        <v>1</v>
      </c>
      <c r="O68">
        <f t="shared" ref="O68" si="137">F68/(F68+G68)</f>
        <v>1</v>
      </c>
      <c r="P68">
        <f t="shared" ref="P68" si="138">SQRT(M68*N68)</f>
        <v>0.94868329805051377</v>
      </c>
      <c r="Q68">
        <f t="shared" ref="Q68:Q76" si="139">F69/E68</f>
        <v>0.85185185185185186</v>
      </c>
    </row>
    <row r="69" spans="1:17" x14ac:dyDescent="0.4">
      <c r="A69" s="4"/>
      <c r="F69">
        <v>23</v>
      </c>
      <c r="G69">
        <v>4</v>
      </c>
      <c r="H69">
        <f t="shared" si="120"/>
        <v>27</v>
      </c>
      <c r="I69">
        <f t="shared" ref="I69" si="140">H69-E68</f>
        <v>0</v>
      </c>
    </row>
    <row r="70" spans="1:17" x14ac:dyDescent="0.4">
      <c r="A70" s="4" t="s">
        <v>14</v>
      </c>
      <c r="B70" t="s">
        <v>19</v>
      </c>
      <c r="C70">
        <v>234</v>
      </c>
      <c r="D70">
        <v>207</v>
      </c>
      <c r="E70">
        <v>27</v>
      </c>
      <c r="F70">
        <v>207</v>
      </c>
      <c r="G70">
        <v>0</v>
      </c>
      <c r="H70">
        <f t="shared" si="120"/>
        <v>207</v>
      </c>
      <c r="I70">
        <f t="shared" ref="I70" si="141">H70-D70</f>
        <v>0</v>
      </c>
      <c r="J70">
        <v>0.81</v>
      </c>
      <c r="K70">
        <v>0.72799999999999998</v>
      </c>
      <c r="L70">
        <f t="shared" ref="L70" si="142">(F70+G71)/SUM(F70:G71)</f>
        <v>1</v>
      </c>
      <c r="M70">
        <f t="shared" si="122"/>
        <v>1</v>
      </c>
      <c r="N70">
        <f t="shared" ref="N70:N76" si="143">G71/(G71+G70)</f>
        <v>1</v>
      </c>
      <c r="O70">
        <f t="shared" ref="O70" si="144">F70/(F70+G70)</f>
        <v>1</v>
      </c>
      <c r="P70">
        <f t="shared" ref="P70" si="145">SQRT(M70*N70)</f>
        <v>1</v>
      </c>
      <c r="Q70">
        <f t="shared" ref="Q70:Q76" si="146">F71/E70</f>
        <v>0</v>
      </c>
    </row>
    <row r="71" spans="1:17" x14ac:dyDescent="0.4">
      <c r="A71" s="4"/>
      <c r="F71">
        <v>0</v>
      </c>
      <c r="G71">
        <v>27</v>
      </c>
      <c r="H71">
        <f t="shared" si="120"/>
        <v>27</v>
      </c>
      <c r="I71">
        <f t="shared" ref="I71" si="147">H71-E70</f>
        <v>0</v>
      </c>
    </row>
    <row r="72" spans="1:17" x14ac:dyDescent="0.4">
      <c r="A72" s="4"/>
      <c r="B72" t="s">
        <v>18</v>
      </c>
      <c r="C72">
        <v>234</v>
      </c>
      <c r="D72">
        <v>207</v>
      </c>
      <c r="E72">
        <v>27</v>
      </c>
      <c r="F72">
        <v>207</v>
      </c>
      <c r="G72">
        <v>0</v>
      </c>
      <c r="H72">
        <f t="shared" si="120"/>
        <v>207</v>
      </c>
      <c r="I72">
        <f t="shared" ref="I72" si="148">H72-D72</f>
        <v>0</v>
      </c>
      <c r="J72">
        <v>0.78600000000000003</v>
      </c>
      <c r="K72">
        <v>0.51600000000000001</v>
      </c>
      <c r="L72">
        <f>(F72+G73)/SUM(F72:G73)</f>
        <v>0.88888888888888884</v>
      </c>
      <c r="M72">
        <f t="shared" si="122"/>
        <v>0.88841201716738194</v>
      </c>
      <c r="N72">
        <f t="shared" ref="N72:N76" si="149">G73/(G73+G72)</f>
        <v>1</v>
      </c>
      <c r="O72">
        <f t="shared" ref="O72" si="150">F72/(F72+G72)</f>
        <v>1</v>
      </c>
      <c r="P72">
        <f t="shared" ref="P72" si="151">SQRT(M72*N72)</f>
        <v>0.94255610823302283</v>
      </c>
      <c r="Q72">
        <f t="shared" ref="Q72:Q76" si="152">F73/E72</f>
        <v>0.96296296296296291</v>
      </c>
    </row>
    <row r="73" spans="1:17" x14ac:dyDescent="0.4">
      <c r="A73" s="4"/>
      <c r="F73">
        <v>26</v>
      </c>
      <c r="G73">
        <v>1</v>
      </c>
      <c r="H73">
        <f t="shared" si="120"/>
        <v>27</v>
      </c>
      <c r="I73">
        <f t="shared" ref="I73" si="153">H73-E72</f>
        <v>0</v>
      </c>
    </row>
    <row r="74" spans="1:17" x14ac:dyDescent="0.4">
      <c r="A74" s="4" t="s">
        <v>15</v>
      </c>
      <c r="B74" t="s">
        <v>19</v>
      </c>
      <c r="C74">
        <v>234</v>
      </c>
      <c r="D74">
        <v>207</v>
      </c>
      <c r="E74">
        <v>27</v>
      </c>
      <c r="F74">
        <v>207</v>
      </c>
      <c r="G74">
        <v>0</v>
      </c>
      <c r="H74">
        <f t="shared" si="120"/>
        <v>207</v>
      </c>
      <c r="I74">
        <f t="shared" ref="I74" si="154">H74-D74</f>
        <v>0</v>
      </c>
      <c r="J74">
        <v>0.81</v>
      </c>
      <c r="K74">
        <v>0.72799999999999998</v>
      </c>
      <c r="L74">
        <f t="shared" ref="L74" si="155">(F74+G75)/SUM(F74:G75)</f>
        <v>0.88461538461538458</v>
      </c>
      <c r="M74">
        <f t="shared" si="122"/>
        <v>0.88461538461538458</v>
      </c>
      <c r="N74" t="e">
        <f t="shared" ref="N74:N76" si="156">G75/(G75+G74)</f>
        <v>#DIV/0!</v>
      </c>
      <c r="O74">
        <f t="shared" ref="O74" si="157">F74/(F74+G74)</f>
        <v>1</v>
      </c>
      <c r="P74" t="e">
        <f t="shared" ref="P74" si="158">SQRT(M74*N74)</f>
        <v>#DIV/0!</v>
      </c>
      <c r="Q74">
        <f t="shared" ref="Q74:Q76" si="159">F75/E74</f>
        <v>1</v>
      </c>
    </row>
    <row r="75" spans="1:17" x14ac:dyDescent="0.4">
      <c r="A75" s="4"/>
      <c r="F75">
        <v>27</v>
      </c>
      <c r="G75">
        <v>0</v>
      </c>
      <c r="H75">
        <f t="shared" si="120"/>
        <v>27</v>
      </c>
      <c r="I75">
        <f t="shared" ref="I75" si="160">H75-E74</f>
        <v>0</v>
      </c>
    </row>
    <row r="76" spans="1:17" x14ac:dyDescent="0.4">
      <c r="A76" s="4"/>
      <c r="B76" t="s">
        <v>18</v>
      </c>
      <c r="C76">
        <v>234</v>
      </c>
      <c r="D76">
        <v>207</v>
      </c>
      <c r="E76">
        <v>27</v>
      </c>
      <c r="F76">
        <v>207</v>
      </c>
      <c r="G76">
        <v>0</v>
      </c>
      <c r="H76">
        <f t="shared" si="120"/>
        <v>207</v>
      </c>
      <c r="I76">
        <f t="shared" ref="I76" si="161">H76-D76</f>
        <v>0</v>
      </c>
      <c r="J76">
        <v>0.78600000000000003</v>
      </c>
      <c r="K76">
        <v>0.51600000000000001</v>
      </c>
      <c r="L76">
        <f>(F76+G77)/SUM(F76:G77)</f>
        <v>0.88461538461538458</v>
      </c>
      <c r="M76">
        <f t="shared" si="122"/>
        <v>0.88461538461538458</v>
      </c>
      <c r="N76" t="e">
        <f t="shared" ref="N76" si="162">G77/(G77+G76)</f>
        <v>#DIV/0!</v>
      </c>
      <c r="O76">
        <f t="shared" ref="O76" si="163">F76/(F76+G76)</f>
        <v>1</v>
      </c>
      <c r="P76" t="e">
        <f t="shared" ref="P76" si="164">SQRT(M76*N76)</f>
        <v>#DIV/0!</v>
      </c>
      <c r="Q76">
        <f t="shared" ref="Q76" si="165">F77/E76</f>
        <v>1</v>
      </c>
    </row>
    <row r="77" spans="1:17" x14ac:dyDescent="0.4">
      <c r="A77" s="4"/>
      <c r="C77" s="1"/>
      <c r="D77" s="1"/>
      <c r="E77" s="1"/>
      <c r="F77">
        <v>27</v>
      </c>
      <c r="G77">
        <v>0</v>
      </c>
      <c r="H77">
        <f t="shared" si="120"/>
        <v>27</v>
      </c>
      <c r="I77">
        <f t="shared" ref="I77" si="166">H77-E76</f>
        <v>0</v>
      </c>
    </row>
    <row r="80" spans="1:17" x14ac:dyDescent="0.4">
      <c r="A80" s="1">
        <v>5</v>
      </c>
      <c r="B80" s="1" t="s">
        <v>23</v>
      </c>
      <c r="F80" t="s">
        <v>0</v>
      </c>
      <c r="H80" t="e">
        <f t="shared" ref="H80:H81" si="167">G80+F80</f>
        <v>#VALUE!</v>
      </c>
    </row>
    <row r="81" spans="1:17" x14ac:dyDescent="0.4">
      <c r="C81" s="1" t="s">
        <v>1</v>
      </c>
      <c r="D81" s="1" t="b">
        <v>0</v>
      </c>
      <c r="E81" s="1" t="b">
        <v>1</v>
      </c>
      <c r="F81" s="5" t="s">
        <v>2</v>
      </c>
      <c r="G81" s="5"/>
      <c r="H81" t="e">
        <f t="shared" si="167"/>
        <v>#VALUE!</v>
      </c>
      <c r="I81" s="2"/>
      <c r="J81" s="1" t="s">
        <v>3</v>
      </c>
      <c r="K81" s="1" t="s">
        <v>4</v>
      </c>
      <c r="L81" t="s">
        <v>5</v>
      </c>
      <c r="M81" s="1" t="s">
        <v>6</v>
      </c>
      <c r="N81" s="1" t="s">
        <v>7</v>
      </c>
      <c r="O81" s="1" t="s">
        <v>8</v>
      </c>
      <c r="P81" s="1" t="s">
        <v>9</v>
      </c>
      <c r="Q81" s="1" t="s">
        <v>10</v>
      </c>
    </row>
    <row r="82" spans="1:17" x14ac:dyDescent="0.4">
      <c r="A82" s="4" t="s">
        <v>12</v>
      </c>
      <c r="B82" t="s">
        <v>19</v>
      </c>
      <c r="C82">
        <v>588</v>
      </c>
      <c r="D82">
        <v>151</v>
      </c>
      <c r="E82">
        <v>437</v>
      </c>
      <c r="F82">
        <v>150</v>
      </c>
      <c r="G82">
        <v>1</v>
      </c>
      <c r="H82">
        <f t="shared" ref="H82:H97" si="168">G82+F82</f>
        <v>151</v>
      </c>
      <c r="I82">
        <f>H82-D82</f>
        <v>0</v>
      </c>
      <c r="J82">
        <v>0.82</v>
      </c>
      <c r="K82">
        <v>0.79</v>
      </c>
      <c r="L82">
        <f>(F82+G83)/SUM(F82:G83)</f>
        <v>0.99659863945578231</v>
      </c>
      <c r="M82">
        <f>F82/(F82+F83)</f>
        <v>0.99337748344370858</v>
      </c>
      <c r="N82">
        <f>G83/(G83+G82)</f>
        <v>0.99771167048054921</v>
      </c>
      <c r="O82">
        <f>F82/(F82+G82)</f>
        <v>0.99337748344370858</v>
      </c>
      <c r="P82">
        <f>SQRT(M82*N82)</f>
        <v>0.99554221830336587</v>
      </c>
      <c r="Q82">
        <f>F83/E82</f>
        <v>2.2883295194508009E-3</v>
      </c>
    </row>
    <row r="83" spans="1:17" x14ac:dyDescent="0.4">
      <c r="A83" s="4"/>
      <c r="F83">
        <v>1</v>
      </c>
      <c r="G83">
        <v>436</v>
      </c>
      <c r="H83">
        <f t="shared" si="168"/>
        <v>437</v>
      </c>
      <c r="I83">
        <f>H83-E82</f>
        <v>0</v>
      </c>
    </row>
    <row r="84" spans="1:17" x14ac:dyDescent="0.4">
      <c r="A84" s="4"/>
      <c r="B84" t="s">
        <v>18</v>
      </c>
      <c r="C84">
        <v>588</v>
      </c>
      <c r="D84">
        <v>151</v>
      </c>
      <c r="E84">
        <v>437</v>
      </c>
      <c r="F84">
        <v>0</v>
      </c>
      <c r="G84">
        <v>151</v>
      </c>
      <c r="H84">
        <f t="shared" si="168"/>
        <v>151</v>
      </c>
      <c r="I84">
        <f t="shared" ref="I84" si="169">H84-D84</f>
        <v>0</v>
      </c>
      <c r="J84">
        <v>0.82499999999999996</v>
      </c>
      <c r="K84">
        <v>0.79600000000000004</v>
      </c>
      <c r="L84">
        <f>(F84+G85)/SUM(F84:G85)</f>
        <v>0.74319727891156462</v>
      </c>
      <c r="M84" t="e">
        <f t="shared" ref="M84:M96" si="170">F84/(F84+F85)</f>
        <v>#DIV/0!</v>
      </c>
      <c r="N84">
        <f t="shared" ref="N84:N96" si="171">G85/(G85+G84)</f>
        <v>0.74319727891156462</v>
      </c>
      <c r="O84">
        <f t="shared" ref="O84" si="172">F84/(F84+G84)</f>
        <v>0</v>
      </c>
      <c r="P84" t="e">
        <f t="shared" ref="P84" si="173">SQRT(M84*N84)</f>
        <v>#DIV/0!</v>
      </c>
      <c r="Q84">
        <f t="shared" ref="Q84:Q96" si="174">F85/E84</f>
        <v>0</v>
      </c>
    </row>
    <row r="85" spans="1:17" x14ac:dyDescent="0.4">
      <c r="A85" s="4"/>
      <c r="F85">
        <v>0</v>
      </c>
      <c r="G85">
        <v>437</v>
      </c>
      <c r="H85">
        <f t="shared" si="168"/>
        <v>437</v>
      </c>
      <c r="I85">
        <f t="shared" ref="I85" si="175">H85-E84</f>
        <v>0</v>
      </c>
    </row>
    <row r="86" spans="1:17" x14ac:dyDescent="0.4">
      <c r="A86" s="4" t="s">
        <v>13</v>
      </c>
      <c r="B86" t="s">
        <v>19</v>
      </c>
      <c r="C86">
        <v>588</v>
      </c>
      <c r="D86">
        <v>151</v>
      </c>
      <c r="E86">
        <v>437</v>
      </c>
      <c r="F86">
        <v>1</v>
      </c>
      <c r="G86">
        <v>150</v>
      </c>
      <c r="H86">
        <f t="shared" si="168"/>
        <v>151</v>
      </c>
      <c r="I86">
        <f t="shared" ref="I86" si="176">H86-D86</f>
        <v>0</v>
      </c>
      <c r="J86">
        <v>0.81</v>
      </c>
      <c r="K86">
        <v>0.72799999999999998</v>
      </c>
      <c r="L86">
        <f t="shared" ref="L86" si="177">(F86+G87)/SUM(F86:G87)</f>
        <v>0.74489795918367352</v>
      </c>
      <c r="M86">
        <f t="shared" ref="M86:M96" si="178">F86/(F86+F87)</f>
        <v>1</v>
      </c>
      <c r="N86">
        <f t="shared" ref="N86:N96" si="179">G87/(G87+G86)</f>
        <v>0.74446337308347532</v>
      </c>
      <c r="O86">
        <f t="shared" ref="O86" si="180">F86/(F86+G86)</f>
        <v>6.6225165562913907E-3</v>
      </c>
      <c r="P86">
        <f t="shared" ref="P86" si="181">SQRT(M86*N86)</f>
        <v>0.8628229094567873</v>
      </c>
      <c r="Q86">
        <f t="shared" ref="Q86:Q96" si="182">F87/E86</f>
        <v>0</v>
      </c>
    </row>
    <row r="87" spans="1:17" x14ac:dyDescent="0.4">
      <c r="A87" s="4"/>
      <c r="F87">
        <v>0</v>
      </c>
      <c r="G87">
        <v>437</v>
      </c>
      <c r="H87">
        <f t="shared" si="168"/>
        <v>437</v>
      </c>
      <c r="I87">
        <f t="shared" ref="I87" si="183">H87-E86</f>
        <v>0</v>
      </c>
    </row>
    <row r="88" spans="1:17" x14ac:dyDescent="0.4">
      <c r="A88" s="4"/>
      <c r="B88" t="s">
        <v>18</v>
      </c>
      <c r="C88">
        <v>588</v>
      </c>
      <c r="D88">
        <v>151</v>
      </c>
      <c r="E88">
        <v>437</v>
      </c>
      <c r="F88">
        <v>0</v>
      </c>
      <c r="G88">
        <v>151</v>
      </c>
      <c r="H88">
        <f t="shared" si="168"/>
        <v>151</v>
      </c>
      <c r="I88">
        <f t="shared" ref="I88" si="184">H88-D88</f>
        <v>0</v>
      </c>
      <c r="J88">
        <v>0.78600000000000003</v>
      </c>
      <c r="K88">
        <v>0.51600000000000001</v>
      </c>
      <c r="L88">
        <f>(F88+G89)/SUM(F88:G89)</f>
        <v>0.74319727891156462</v>
      </c>
      <c r="M88" t="e">
        <f t="shared" ref="M88:M96" si="185">F88/(F88+F89)</f>
        <v>#DIV/0!</v>
      </c>
      <c r="N88">
        <f t="shared" ref="N88:N96" si="186">G89/(G89+G88)</f>
        <v>0.74319727891156462</v>
      </c>
      <c r="O88">
        <f t="shared" ref="O88" si="187">F88/(F88+G88)</f>
        <v>0</v>
      </c>
      <c r="P88" t="e">
        <f t="shared" ref="P88" si="188">SQRT(M88*N88)</f>
        <v>#DIV/0!</v>
      </c>
      <c r="Q88">
        <f t="shared" ref="Q88:Q96" si="189">F89/E88</f>
        <v>0</v>
      </c>
    </row>
    <row r="89" spans="1:17" x14ac:dyDescent="0.4">
      <c r="A89" s="4"/>
      <c r="F89">
        <v>0</v>
      </c>
      <c r="G89">
        <v>437</v>
      </c>
      <c r="H89">
        <f t="shared" si="168"/>
        <v>437</v>
      </c>
      <c r="I89">
        <f t="shared" ref="I89" si="190">H89-E88</f>
        <v>0</v>
      </c>
    </row>
    <row r="90" spans="1:17" x14ac:dyDescent="0.4">
      <c r="A90" s="4" t="s">
        <v>14</v>
      </c>
      <c r="B90" t="s">
        <v>19</v>
      </c>
      <c r="C90">
        <v>588</v>
      </c>
      <c r="D90">
        <v>151</v>
      </c>
      <c r="E90">
        <v>437</v>
      </c>
      <c r="F90">
        <v>151</v>
      </c>
      <c r="G90">
        <v>0</v>
      </c>
      <c r="H90">
        <f t="shared" si="168"/>
        <v>151</v>
      </c>
      <c r="I90">
        <f t="shared" ref="I90" si="191">H90-D90</f>
        <v>0</v>
      </c>
      <c r="J90">
        <v>0.81</v>
      </c>
      <c r="K90">
        <v>0.72799999999999998</v>
      </c>
      <c r="L90">
        <f t="shared" ref="L90" si="192">(F90+G91)/SUM(F90:G91)</f>
        <v>1</v>
      </c>
      <c r="M90">
        <f t="shared" ref="M90:M96" si="193">F90/(F90+F91)</f>
        <v>1</v>
      </c>
      <c r="N90">
        <f t="shared" ref="N90:N96" si="194">G91/(G91+G90)</f>
        <v>1</v>
      </c>
      <c r="O90">
        <f t="shared" ref="O90" si="195">F90/(F90+G90)</f>
        <v>1</v>
      </c>
      <c r="P90">
        <f t="shared" ref="P90" si="196">SQRT(M90*N90)</f>
        <v>1</v>
      </c>
      <c r="Q90">
        <f t="shared" ref="Q90:Q96" si="197">F91/E90</f>
        <v>0</v>
      </c>
    </row>
    <row r="91" spans="1:17" x14ac:dyDescent="0.4">
      <c r="A91" s="4"/>
      <c r="F91">
        <v>0</v>
      </c>
      <c r="G91">
        <v>437</v>
      </c>
      <c r="H91">
        <f t="shared" si="168"/>
        <v>437</v>
      </c>
      <c r="I91">
        <f t="shared" ref="I91" si="198">H91-E90</f>
        <v>0</v>
      </c>
    </row>
    <row r="92" spans="1:17" x14ac:dyDescent="0.4">
      <c r="A92" s="4"/>
      <c r="B92" t="s">
        <v>18</v>
      </c>
      <c r="C92">
        <v>588</v>
      </c>
      <c r="D92">
        <v>151</v>
      </c>
      <c r="E92">
        <v>437</v>
      </c>
      <c r="F92">
        <v>0</v>
      </c>
      <c r="G92">
        <v>151</v>
      </c>
      <c r="H92">
        <f t="shared" si="168"/>
        <v>151</v>
      </c>
      <c r="I92">
        <f t="shared" ref="I92" si="199">H92-D92</f>
        <v>0</v>
      </c>
      <c r="J92">
        <v>0.78600000000000003</v>
      </c>
      <c r="K92">
        <v>0.51600000000000001</v>
      </c>
      <c r="L92">
        <f>(F92+G93)/SUM(F92:G93)</f>
        <v>0.74319727891156462</v>
      </c>
      <c r="M92" t="e">
        <f t="shared" ref="M92:M96" si="200">F92/(F92+F93)</f>
        <v>#DIV/0!</v>
      </c>
      <c r="N92">
        <f t="shared" ref="N92:N96" si="201">G93/(G93+G92)</f>
        <v>0.74319727891156462</v>
      </c>
      <c r="O92">
        <f t="shared" ref="O92" si="202">F92/(F92+G92)</f>
        <v>0</v>
      </c>
      <c r="P92" t="e">
        <f t="shared" ref="P92" si="203">SQRT(M92*N92)</f>
        <v>#DIV/0!</v>
      </c>
      <c r="Q92">
        <f t="shared" ref="Q92:Q96" si="204">F93/E92</f>
        <v>0</v>
      </c>
    </row>
    <row r="93" spans="1:17" x14ac:dyDescent="0.4">
      <c r="A93" s="4"/>
      <c r="F93">
        <v>0</v>
      </c>
      <c r="G93">
        <v>437</v>
      </c>
      <c r="H93">
        <f t="shared" si="168"/>
        <v>437</v>
      </c>
      <c r="I93">
        <f t="shared" ref="I93" si="205">H93-E92</f>
        <v>0</v>
      </c>
    </row>
    <row r="94" spans="1:17" x14ac:dyDescent="0.4">
      <c r="A94" s="4" t="s">
        <v>15</v>
      </c>
      <c r="B94" t="s">
        <v>19</v>
      </c>
      <c r="C94">
        <v>588</v>
      </c>
      <c r="D94">
        <v>151</v>
      </c>
      <c r="E94">
        <v>437</v>
      </c>
      <c r="F94">
        <v>1</v>
      </c>
      <c r="G94">
        <v>150</v>
      </c>
      <c r="H94">
        <f t="shared" si="168"/>
        <v>151</v>
      </c>
      <c r="I94">
        <f t="shared" ref="I94" si="206">H94-D94</f>
        <v>0</v>
      </c>
      <c r="J94">
        <v>0.81</v>
      </c>
      <c r="K94">
        <v>0.72799999999999998</v>
      </c>
      <c r="L94">
        <f t="shared" ref="L94" si="207">(F94+G95)/SUM(F94:G95)</f>
        <v>0.74489795918367352</v>
      </c>
      <c r="M94">
        <f t="shared" ref="M94:M96" si="208">F94/(F94+F95)</f>
        <v>1</v>
      </c>
      <c r="N94">
        <f t="shared" ref="N94:N96" si="209">G95/(G95+G94)</f>
        <v>0.74446337308347532</v>
      </c>
      <c r="O94">
        <f t="shared" ref="O94" si="210">F94/(F94+G94)</f>
        <v>6.6225165562913907E-3</v>
      </c>
      <c r="P94">
        <f t="shared" ref="P94" si="211">SQRT(M94*N94)</f>
        <v>0.8628229094567873</v>
      </c>
      <c r="Q94">
        <f t="shared" ref="Q94:Q96" si="212">F95/E94</f>
        <v>0</v>
      </c>
    </row>
    <row r="95" spans="1:17" x14ac:dyDescent="0.4">
      <c r="A95" s="4"/>
      <c r="F95">
        <v>0</v>
      </c>
      <c r="G95">
        <v>437</v>
      </c>
      <c r="H95">
        <f t="shared" si="168"/>
        <v>437</v>
      </c>
      <c r="I95">
        <f t="shared" ref="I95" si="213">H95-E94</f>
        <v>0</v>
      </c>
    </row>
    <row r="96" spans="1:17" x14ac:dyDescent="0.4">
      <c r="A96" s="4"/>
      <c r="B96" t="s">
        <v>18</v>
      </c>
      <c r="C96">
        <v>588</v>
      </c>
      <c r="D96">
        <v>151</v>
      </c>
      <c r="E96">
        <v>437</v>
      </c>
      <c r="F96">
        <v>0</v>
      </c>
      <c r="G96">
        <v>151</v>
      </c>
      <c r="H96">
        <f t="shared" si="168"/>
        <v>151</v>
      </c>
      <c r="I96">
        <f t="shared" ref="I96" si="214">H96-D96</f>
        <v>0</v>
      </c>
      <c r="J96">
        <v>0.78600000000000003</v>
      </c>
      <c r="K96">
        <v>0.51600000000000001</v>
      </c>
      <c r="L96">
        <f>(F96+G97)/SUM(F96:G97)</f>
        <v>0.74319727891156462</v>
      </c>
      <c r="M96" t="e">
        <f t="shared" ref="M96" si="215">F96/(F96+F97)</f>
        <v>#DIV/0!</v>
      </c>
      <c r="N96">
        <f t="shared" ref="N96" si="216">G97/(G97+G96)</f>
        <v>0.74319727891156462</v>
      </c>
      <c r="O96">
        <f t="shared" ref="O96" si="217">F96/(F96+G96)</f>
        <v>0</v>
      </c>
      <c r="P96" t="e">
        <f t="shared" ref="P96" si="218">SQRT(M96*N96)</f>
        <v>#DIV/0!</v>
      </c>
      <c r="Q96">
        <f t="shared" ref="Q96" si="219">F97/E96</f>
        <v>0</v>
      </c>
    </row>
    <row r="97" spans="1:17" x14ac:dyDescent="0.4">
      <c r="A97" s="4"/>
      <c r="C97" s="1"/>
      <c r="D97" s="1"/>
      <c r="F97">
        <v>0</v>
      </c>
      <c r="G97">
        <v>437</v>
      </c>
      <c r="H97">
        <f t="shared" si="168"/>
        <v>437</v>
      </c>
      <c r="I97">
        <f t="shared" ref="I97" si="220">H97-E96</f>
        <v>0</v>
      </c>
    </row>
    <row r="98" spans="1:17" x14ac:dyDescent="0.4">
      <c r="A98" s="1"/>
      <c r="B98" s="1"/>
    </row>
    <row r="99" spans="1:17" x14ac:dyDescent="0.4">
      <c r="C99" s="1"/>
      <c r="D99" s="1"/>
      <c r="F99" s="5"/>
      <c r="G99" s="5"/>
      <c r="I99" s="2"/>
      <c r="J99" s="1"/>
      <c r="K99" s="1"/>
      <c r="M99" s="1"/>
      <c r="N99" s="1"/>
      <c r="O99" s="1"/>
      <c r="P99" s="1"/>
      <c r="Q99" s="1"/>
    </row>
    <row r="117" spans="1:17" x14ac:dyDescent="0.4">
      <c r="A117" s="1"/>
      <c r="B117" s="1"/>
    </row>
    <row r="118" spans="1:17" x14ac:dyDescent="0.4">
      <c r="C118" s="1"/>
      <c r="D118" s="1"/>
      <c r="E118" s="1"/>
      <c r="F118" s="5"/>
      <c r="G118" s="5"/>
      <c r="I118" s="2"/>
      <c r="J118" s="1"/>
      <c r="K118" s="1"/>
      <c r="M118" s="1"/>
      <c r="N118" s="1"/>
      <c r="O118" s="1"/>
      <c r="P118" s="1"/>
      <c r="Q118" s="1"/>
    </row>
    <row r="136" spans="1:17" x14ac:dyDescent="0.4">
      <c r="A136" s="1"/>
      <c r="B136" s="1"/>
    </row>
    <row r="137" spans="1:17" x14ac:dyDescent="0.4">
      <c r="C137" s="1"/>
      <c r="D137" s="1"/>
      <c r="E137" s="1"/>
      <c r="F137" s="5"/>
      <c r="G137" s="5"/>
      <c r="I137" s="2"/>
      <c r="J137" s="1"/>
      <c r="K137" s="1"/>
      <c r="M137" s="1"/>
      <c r="N137" s="1"/>
      <c r="O137" s="1"/>
      <c r="P137" s="1"/>
      <c r="Q137" s="1"/>
    </row>
    <row r="155" spans="1:17" x14ac:dyDescent="0.4">
      <c r="A155" s="1"/>
      <c r="B155" s="1"/>
    </row>
    <row r="156" spans="1:17" x14ac:dyDescent="0.4">
      <c r="C156" s="1"/>
      <c r="D156" s="1"/>
      <c r="E156" s="1"/>
      <c r="F156" s="5"/>
      <c r="G156" s="5"/>
      <c r="I156" s="2"/>
      <c r="J156" s="1"/>
      <c r="K156" s="1"/>
      <c r="M156" s="1"/>
      <c r="N156" s="1"/>
      <c r="O156" s="1"/>
      <c r="P156" s="1"/>
      <c r="Q156" s="1"/>
    </row>
  </sheetData>
  <mergeCells count="29">
    <mergeCell ref="F137:G137"/>
    <mergeCell ref="F156:G156"/>
    <mergeCell ref="F2:G2"/>
    <mergeCell ref="F22:G22"/>
    <mergeCell ref="F41:G41"/>
    <mergeCell ref="A3:A6"/>
    <mergeCell ref="A7:A10"/>
    <mergeCell ref="A11:A14"/>
    <mergeCell ref="F99:G99"/>
    <mergeCell ref="F118:G118"/>
    <mergeCell ref="A42:A45"/>
    <mergeCell ref="A15:A18"/>
    <mergeCell ref="A23:A26"/>
    <mergeCell ref="A27:A30"/>
    <mergeCell ref="A31:A34"/>
    <mergeCell ref="A35:A38"/>
    <mergeCell ref="F81:G81"/>
    <mergeCell ref="A46:A49"/>
    <mergeCell ref="A50:A53"/>
    <mergeCell ref="A54:A57"/>
    <mergeCell ref="F61:G61"/>
    <mergeCell ref="A82:A85"/>
    <mergeCell ref="A86:A89"/>
    <mergeCell ref="A90:A93"/>
    <mergeCell ref="A94:A97"/>
    <mergeCell ref="A62:A65"/>
    <mergeCell ref="A66:A69"/>
    <mergeCell ref="A70:A73"/>
    <mergeCell ref="A74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siris</cp:lastModifiedBy>
  <dcterms:created xsi:type="dcterms:W3CDTF">2023-04-07T06:02:41Z</dcterms:created>
  <dcterms:modified xsi:type="dcterms:W3CDTF">2023-04-10T11:09:51Z</dcterms:modified>
</cp:coreProperties>
</file>