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monette/Desktop/UoB 2021-2022/Master - Biorobotique/Q1/Robotics Systems/BarCoding/"/>
    </mc:Choice>
  </mc:AlternateContent>
  <xr:revisionPtr revIDLastSave="0" documentId="13_ncr:1_{A1B92D03-A741-1446-8BF0-B990652ECF17}" xr6:coauthVersionLast="36" xr6:coauthVersionMax="47" xr10:uidLastSave="{00000000-0000-0000-0000-000000000000}"/>
  <bookViews>
    <workbookView xWindow="0" yWindow="500" windowWidth="28800" windowHeight="16320" xr2:uid="{DF4999F7-CE5E-4BB5-A1D4-0A6A0828BBF8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Sheet1!$B$2:$AC$22</definedName>
    <definedName name="_xlnm._FilterDatabase" localSheetId="1" hidden="1">Sheet2!$B$2:$B$92</definedName>
    <definedName name="_xlchart.v1.0" hidden="1">Sheet1!$P$27:$P$46</definedName>
    <definedName name="_xlchart.v1.1" hidden="1">Sheet1!$Q$27:$Q$46</definedName>
    <definedName name="_xlchart.v1.10" hidden="1">Sheet1!$AH$21:$AH$36</definedName>
    <definedName name="_xlchart.v1.11" hidden="1">Sheet1!$AH$3:$AH$18</definedName>
    <definedName name="_xlchart.v1.12" hidden="1">Sheet1!$AK$21:$AK$36</definedName>
    <definedName name="_xlchart.v1.13" hidden="1">Sheet1!$AK$3:$AK$18</definedName>
    <definedName name="_xlchart.v1.14" hidden="1">Sheet1!$AN$21:$AN$36</definedName>
    <definedName name="_xlchart.v1.15" hidden="1">Sheet1!$AN$3:$AN$18</definedName>
    <definedName name="_xlchart.v1.16" hidden="1">Sheet1!$AQ$21:$AQ$36</definedName>
    <definedName name="_xlchart.v1.17" hidden="1">Sheet1!$AQ$3:$AQ$18</definedName>
    <definedName name="_xlchart.v1.18" hidden="1">Sheet1!$AT$21:$AT$36</definedName>
    <definedName name="_xlchart.v1.19" hidden="1">Sheet1!$AW$21:$AW$36</definedName>
    <definedName name="_xlchart.v1.2" hidden="1">Sheet1!$R$27:$R$46</definedName>
    <definedName name="_xlchart.v1.20" hidden="1">Sheet1!$B$96:$B$105</definedName>
    <definedName name="_xlchart.v1.21" hidden="1">Sheet1!$H$96:$H$105</definedName>
    <definedName name="_xlchart.v1.22" hidden="1">Sheet1!$B$69:$B$88</definedName>
    <definedName name="_xlchart.v1.23" hidden="1">Sheet1!$D$69:$D$88</definedName>
    <definedName name="_xlchart.v1.24" hidden="1">Sheet1!$G$69:$G$88</definedName>
    <definedName name="_xlchart.v1.25" hidden="1">Sheet1!$H$69:$H$88</definedName>
    <definedName name="_xlchart.v1.26" hidden="1">Sheet1!$I$69:$I$88</definedName>
    <definedName name="_xlchart.v1.27" hidden="1">Sheet1!$B$69:$B$88</definedName>
    <definedName name="_xlchart.v1.28" hidden="1">Sheet1!$D$69:$D$88</definedName>
    <definedName name="_xlchart.v1.29" hidden="1">Sheet1!$G$69:$G$88</definedName>
    <definedName name="_xlchart.v1.3" hidden="1">Sheet1!$S$27:$S$46</definedName>
    <definedName name="_xlchart.v1.30" hidden="1">Sheet1!$H$69:$H$88</definedName>
    <definedName name="_xlchart.v1.31" hidden="1">Sheet1!$I$69:$I$88</definedName>
    <definedName name="_xlchart.v1.4" hidden="1">Sheet1!$T$27:$T$46</definedName>
    <definedName name="_xlchart.v1.5" hidden="1">Sheet1!$B$69:$B$88</definedName>
    <definedName name="_xlchart.v1.6" hidden="1">Sheet1!$C$69:$C$88</definedName>
    <definedName name="_xlchart.v1.7" hidden="1">Sheet1!$D$69:$D$88</definedName>
    <definedName name="_xlchart.v1.8" hidden="1">Sheet1!$E$69:$E$88</definedName>
    <definedName name="_xlchart.v1.9" hidden="1">Sheet1!$F$69:$F$88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1" i="1"/>
  <c r="G80" i="1"/>
  <c r="G77" i="1"/>
  <c r="G74" i="1"/>
  <c r="G79" i="1"/>
  <c r="G78" i="1"/>
  <c r="G72" i="1"/>
  <c r="G71" i="1"/>
  <c r="G70" i="1"/>
  <c r="G69" i="1"/>
  <c r="G96" i="1"/>
  <c r="H96" i="1"/>
  <c r="G103" i="1"/>
  <c r="G97" i="1"/>
  <c r="G98" i="1"/>
  <c r="G99" i="1"/>
  <c r="G100" i="1"/>
  <c r="G101" i="1"/>
  <c r="G102" i="1"/>
  <c r="G104" i="1"/>
  <c r="G105" i="1"/>
  <c r="F104" i="1"/>
  <c r="F96" i="1"/>
  <c r="F97" i="1" l="1"/>
  <c r="H97" i="1" s="1"/>
  <c r="F98" i="1"/>
  <c r="F99" i="1"/>
  <c r="F100" i="1"/>
  <c r="F101" i="1"/>
  <c r="F102" i="1"/>
  <c r="F103" i="1"/>
  <c r="F105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H98" i="1" l="1"/>
  <c r="H99" i="1"/>
  <c r="H100" i="1"/>
  <c r="H101" i="1"/>
  <c r="H102" i="1"/>
  <c r="H103" i="1"/>
  <c r="H104" i="1"/>
  <c r="H105" i="1"/>
</calcChain>
</file>

<file path=xl/sharedStrings.xml><?xml version="1.0" encoding="utf-8"?>
<sst xmlns="http://schemas.openxmlformats.org/spreadsheetml/2006/main" count="130" uniqueCount="72">
  <si>
    <t>Bit Size (mm)</t>
  </si>
  <si>
    <t>EXP</t>
  </si>
  <si>
    <t>Speed (mm/s)</t>
  </si>
  <si>
    <t>Reading time (s)</t>
  </si>
  <si>
    <t>220mm/s</t>
  </si>
  <si>
    <t>180mm/s</t>
  </si>
  <si>
    <t>140mm/s</t>
  </si>
  <si>
    <t>100mm/s</t>
  </si>
  <si>
    <t>From speed&gt;=100,</t>
  </si>
  <si>
    <t>Robot doesn't detect the start</t>
  </si>
  <si>
    <t>well anymore…</t>
  </si>
  <si>
    <t>60mm/s</t>
  </si>
  <si>
    <t>Bit size</t>
  </si>
  <si>
    <t>EXP 4 Additionnal data:</t>
  </si>
  <si>
    <t>Intro</t>
  </si>
  <si>
    <t>Sampling position of bit 0 = 0.44 
Sampling position of bit 1 = 0.32 
Sampling position of bit 2 = 0.23 
Sampling position of bit 3 = 0.10 
Sampling position of bit 4 = 0.18 
Sampling position of bit 5 = 0.06 
Sampling position of bit 6 = 0.02</t>
  </si>
  <si>
    <t>EXP 52:
Sampling position of bit 0 = 0.41 
Sampling position of bit 1 = 0.24 
Sampling position of bit 2 = 0.16 
Sampling position of bit 3 = 0.09 
Sampling position of bit 4 = -0.01 
Sampling position of bit 5 = 0.86 
Sampling position of bit 6 = 0.11 
Sampling position of bit 7 = 0.07 
Sampling position of bit 8 = -0.02 
Sampling position of bit 9 = 0.91 
Sampling position of bit 10 = 0.07 
Sampling position of bit 11 = 0.05 
Sampling position of bit 12 = -0.01 
Sampling position of bit 13 = 0.99 
Sampling position of bit 14 = 0.98 
Sampling position of bit 15 = 0.52 
Sampling position of bit 16 = 0.04 
Sampling position of bit 17 = 0.02 
Sampling position of bit 18 = 0.09 
Sampling position of bit 19 = 0.07 
Sampling position of bit 20 = 0.00 
Sampling position of bit 21 = 0.96 
Sampling position of bit 22 = 0.07 
Sampling position of bit 23 = 0.04 
Sampling position of bit 24 = 0.14 
Sampling position of bit 25 = 0.13 
Sampling position of bit 26 = 0.23 
Sampling position of bit 27 = 0.17 
Sampling position of bit 28 = 0.22 
Sampling position of bit 29 = 0.24 
Sampling position of bit 30 = 0.34 
Sampling position of bit 31 = 0.46 
Sampling position of bit 32 = 0.37 
Sampling position of bit 33 = 0.42 
Sampling position of bit 34 = 0.43 
Sampling position of bit 35 = 0.48 
Sampling position of bit 36 = 0.60 
Sampling position of bit 37 = 0.63 
Sampling position of bit 38 = 0.70 
Sampling position of bit 39 = 0.66 
Sampling position of bit 40 = 0.72</t>
  </si>
  <si>
    <t>EXP 56: 
Sampling position of bit 0 = 0.49 
Sampling position of bit 1 = 0.40 
Sampling position of bit 2 = 0.23 
Sampling position of bit 3 = 0.30 
Sampling position of bit 4 = 0.22 
Sampling position of bit 5 = 0.19 
Sampling position of bit 6 = 0.34 
Sampling position of bit 7 = 0.40 
Sampling position of bit 8 = 0.34 
Sampling position of bit 9 = 0.24 
Sampling position of bit 10 = 0.33 
Sampling position of bit 11 = 0.46 
Sampling position of bit 12 = 0.44 
Sampling position of bit 13 = 0.46 
Sampling position of bit 14 = 0.57 
Sampling position of bit 15 = 0.63 
Sampling position of bit 16 = 0.59 
Sampling position of bit 17 = 0.61 
Sampling position of bit 18 = 0.62 
Sampling position of bit 19 = 0.63 
Sampling position of bit 20 = 0.73 
Sampling position of bit 21 = 0.82 
Sampling position of bit 22 = 0.92 
Sampling position of bit 23 = 0.83</t>
  </si>
  <si>
    <t>EXP 60: 
Sampling position of bit 0 = 0.43 
Sampling position of bit 1 = 0.43 
Sampling position of bit 2 = 0.44 
Sampling position of bit 3 = 0.62 
Sampling position of bit 4 = 0.61 
Sampling position of bit 5 = 0.68 
Sampling position of bit 6 = 0.81 
Sampling position of bit 7 = 0.89</t>
  </si>
  <si>
    <t>EXP77:</t>
  </si>
  <si>
    <t>Sampling position of bit 0 = 0.39</t>
  </si>
  <si>
    <t>Sampling position of bit 1 = 0.37</t>
  </si>
  <si>
    <t>Sampling position of bit 2 = 0.32</t>
  </si>
  <si>
    <t>Sampling position of bit 3 = -0.11</t>
  </si>
  <si>
    <t>Sampling position of bit 4 = 0.83</t>
  </si>
  <si>
    <t>Sampling position of bit 5 = 0.25</t>
  </si>
  <si>
    <t>Sampling position of bit 6 = 0.33</t>
  </si>
  <si>
    <t>Sampling position of bit 7 = 0.17</t>
  </si>
  <si>
    <t>Sampling position of bit 8 = 0.08</t>
  </si>
  <si>
    <t>Sampling position of bit 9 = 0.17</t>
  </si>
  <si>
    <t>Sampling position of bit 10 = 0.09</t>
  </si>
  <si>
    <t>Sampling position of bit 11 = 0.30</t>
  </si>
  <si>
    <t>Sampling position of bit 12 = 0.37</t>
  </si>
  <si>
    <t>Sampling position of bit 13 = 0.19</t>
  </si>
  <si>
    <t>Sampling position of bit 14 = 0.24</t>
  </si>
  <si>
    <t>Sampling position of bit 15 = 0.43</t>
  </si>
  <si>
    <t>Sampling position of bit 16 = 0.58</t>
  </si>
  <si>
    <t>Sampling position of bit 17 = 0.54</t>
  </si>
  <si>
    <t>Sampling position of bit 18 = 0.55</t>
  </si>
  <si>
    <t>Sampling position of bit 19 = 0.68</t>
  </si>
  <si>
    <t>Sampling position of bit 20 = 0.58</t>
  </si>
  <si>
    <t>Sampling position of bit 21 = 0.67</t>
  </si>
  <si>
    <t>Sampling position of bit 22 = 0.70</t>
  </si>
  <si>
    <t>Sampling position of bit 23 = 0.89</t>
  </si>
  <si>
    <t>Sampling position of bit 24 = 0.73</t>
  </si>
  <si>
    <t>EXP4</t>
  </si>
  <si>
    <t>EXP7</t>
  </si>
  <si>
    <t>EXP9</t>
  </si>
  <si>
    <t>EXP13</t>
  </si>
  <si>
    <t>EXP17</t>
  </si>
  <si>
    <t>EXP24</t>
  </si>
  <si>
    <t>EXP25</t>
  </si>
  <si>
    <t>EXP31</t>
  </si>
  <si>
    <t>EXP36</t>
  </si>
  <si>
    <t>EXP40</t>
  </si>
  <si>
    <t>EXP44</t>
  </si>
  <si>
    <t>EXP48</t>
  </si>
  <si>
    <t>EXP52</t>
  </si>
  <si>
    <t>EXP56</t>
  </si>
  <si>
    <t>EXP77</t>
  </si>
  <si>
    <t>Bits read</t>
  </si>
  <si>
    <t>time (s)</t>
  </si>
  <si>
    <t>Real distance (mm)</t>
  </si>
  <si>
    <t>XI (mm)</t>
  </si>
  <si>
    <t>Target speed (mm/s)</t>
  </si>
  <si>
    <t>Real V (mm/s)</t>
  </si>
  <si>
    <t>EXP60:</t>
  </si>
  <si>
    <t>deltaRealV (mm/s)</t>
  </si>
  <si>
    <t>deltaRealV/V (%)</t>
  </si>
  <si>
    <t>Max bit with velocity error</t>
  </si>
  <si>
    <t>Max bit spatial shift</t>
  </si>
  <si>
    <t>Max bit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</si>
</sst>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C1E21"/>
      <name val="Inherit"/>
    </font>
    <font>
      <b/>
      <sz val="13.5"/>
      <color rgb="FF1C1E21"/>
      <name val="Inherit"/>
    </font>
    <font>
      <sz val="18"/>
      <color rgb="FF1C1E21"/>
      <name val="Inherit"/>
    </font>
    <font>
      <sz val="12"/>
      <color rgb="FF000000"/>
      <name val="Calibri"/>
      <family val="2"/>
    </font>
    <font>
      <sz val="11"/>
      <color rgb="FF1C1E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all bit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Bit size 4 mm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Sheet1!$Z$3:$Z$22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Sheet1!$AB$3:$AB$22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18</c:v>
                </c:pt>
                <c:pt idx="1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96-4E83-9948-56CEF9F80373}"/>
            </c:ext>
          </c:extLst>
        </c:ser>
        <c:ser>
          <c:idx val="2"/>
          <c:order val="1"/>
          <c:tx>
            <c:v>Bit size 8 mm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Sheet1!$S$3:$S$22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Sheet1!$U$3:$U$22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43</c:v>
                </c:pt>
                <c:pt idx="11">
                  <c:v>41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23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96-4E83-9948-56CEF9F80373}"/>
            </c:ext>
          </c:extLst>
        </c:ser>
        <c:ser>
          <c:idx val="1"/>
          <c:order val="2"/>
          <c:tx>
            <c:v>Bit size 12 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42</c:v>
                </c:pt>
                <c:pt idx="5">
                  <c:v>39</c:v>
                </c:pt>
                <c:pt idx="6">
                  <c:v>36</c:v>
                </c:pt>
                <c:pt idx="7">
                  <c:v>38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31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6-4E83-9948-56CEF9F80373}"/>
            </c:ext>
          </c:extLst>
        </c:ser>
        <c:ser>
          <c:idx val="0"/>
          <c:order val="3"/>
          <c:tx>
            <c:v>Bit size 16 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6-4E83-9948-56CEF9F8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65568"/>
        <c:axId val="1091666400"/>
      </c:scatterChart>
      <c:valAx>
        <c:axId val="1091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666400"/>
        <c:crosses val="autoZero"/>
        <c:crossBetween val="midCat"/>
        <c:majorUnit val="20"/>
      </c:valAx>
      <c:valAx>
        <c:axId val="1091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</a:t>
                </a:r>
                <a:r>
                  <a:rPr lang="en-US" baseline="0"/>
                  <a:t> correct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6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Bits read at 12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(Sheet1!$B$69,Sheet1!$B$73,Sheet1!$B$77,Sheet1!$B$82,Sheet1!$B$86)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</c:numCache>
            </c:numRef>
          </c:xVal>
          <c:yVal>
            <c:numRef>
              <c:f>(Sheet1!$D$70,Sheet1!$D$75,Sheet1!$D$77,Sheet1!$D$83,Sheet1!$D$87)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31</c:v>
                </c:pt>
                <c:pt idx="3">
                  <c:v>39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C-0843-90BB-26046302C49A}"/>
            </c:ext>
          </c:extLst>
        </c:ser>
        <c:ser>
          <c:idx val="1"/>
          <c:order val="1"/>
          <c:tx>
            <c:v>Max bit with spatial lag only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Sheet1!$G$69:$G$88</c:f>
              <c:numCache>
                <c:formatCode>General</c:formatCode>
                <c:ptCount val="20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21.722222222222221</c:v>
                </c:pt>
                <c:pt idx="5">
                  <c:v>21.722222222222221</c:v>
                </c:pt>
                <c:pt idx="6">
                  <c:v>21.722222222222221</c:v>
                </c:pt>
                <c:pt idx="7">
                  <c:v>21.722222222222221</c:v>
                </c:pt>
                <c:pt idx="8">
                  <c:v>12.227272727272728</c:v>
                </c:pt>
                <c:pt idx="9">
                  <c:v>12.227272727272728</c:v>
                </c:pt>
                <c:pt idx="10">
                  <c:v>12.227272727272728</c:v>
                </c:pt>
                <c:pt idx="11">
                  <c:v>12.227272727272728</c:v>
                </c:pt>
                <c:pt idx="12">
                  <c:v>8.7307692307692299</c:v>
                </c:pt>
                <c:pt idx="13">
                  <c:v>8.7307692307692299</c:v>
                </c:pt>
                <c:pt idx="14">
                  <c:v>8.7307692307692299</c:v>
                </c:pt>
                <c:pt idx="15">
                  <c:v>8.7307692307692299</c:v>
                </c:pt>
                <c:pt idx="16">
                  <c:v>6.596774193548387</c:v>
                </c:pt>
                <c:pt idx="17">
                  <c:v>6.596774193548387</c:v>
                </c:pt>
                <c:pt idx="18">
                  <c:v>6.596774193548387</c:v>
                </c:pt>
                <c:pt idx="19">
                  <c:v>6.5967741935483897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C-0843-90BB-26046302C49A}"/>
            </c:ext>
          </c:extLst>
        </c:ser>
        <c:ser>
          <c:idx val="3"/>
          <c:order val="2"/>
          <c:tx>
            <c:v>Max bit with temporal lag only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Sheet1!$I$69:$I$88</c:f>
              <c:numCache>
                <c:formatCode>General</c:formatCode>
                <c:ptCount val="20"/>
                <c:pt idx="0">
                  <c:v>15.47</c:v>
                </c:pt>
                <c:pt idx="1">
                  <c:v>15.47</c:v>
                </c:pt>
                <c:pt idx="2">
                  <c:v>15.47</c:v>
                </c:pt>
                <c:pt idx="3">
                  <c:v>15.47</c:v>
                </c:pt>
                <c:pt idx="4">
                  <c:v>15.47</c:v>
                </c:pt>
                <c:pt idx="5">
                  <c:v>15.47</c:v>
                </c:pt>
                <c:pt idx="6">
                  <c:v>15.47</c:v>
                </c:pt>
                <c:pt idx="7">
                  <c:v>15.47</c:v>
                </c:pt>
                <c:pt idx="8">
                  <c:v>15.47</c:v>
                </c:pt>
                <c:pt idx="9">
                  <c:v>15.47</c:v>
                </c:pt>
                <c:pt idx="10">
                  <c:v>15.47</c:v>
                </c:pt>
                <c:pt idx="11">
                  <c:v>15.47</c:v>
                </c:pt>
                <c:pt idx="12">
                  <c:v>15.47</c:v>
                </c:pt>
                <c:pt idx="13">
                  <c:v>15.47</c:v>
                </c:pt>
                <c:pt idx="14">
                  <c:v>15.47</c:v>
                </c:pt>
                <c:pt idx="15">
                  <c:v>15.47</c:v>
                </c:pt>
                <c:pt idx="16">
                  <c:v>15.47</c:v>
                </c:pt>
                <c:pt idx="17">
                  <c:v>15.47</c:v>
                </c:pt>
                <c:pt idx="18">
                  <c:v>15.47</c:v>
                </c:pt>
                <c:pt idx="19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C-0843-90BB-26046302C49A}"/>
            </c:ext>
          </c:extLst>
        </c:ser>
        <c:ser>
          <c:idx val="2"/>
          <c:order val="3"/>
          <c:tx>
            <c:v>Max bit with both lags (constructive)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Sheet1!$H$69:$H$88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C-0843-90BB-26046302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71791"/>
        <c:axId val="1198199807"/>
      </c:scatterChart>
      <c:valAx>
        <c:axId val="1302171791"/>
        <c:scaling>
          <c:orientation val="minMax"/>
          <c:max val="22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aseline="0">
                    <a:solidFill>
                      <a:schemeClr val="tx1"/>
                    </a:solidFill>
                  </a:rPr>
                  <a:t>Hover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199807"/>
        <c:crosses val="autoZero"/>
        <c:crossBetween val="midCat"/>
      </c:valAx>
      <c:valAx>
        <c:axId val="1198199807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aseline="0">
                    <a:solidFill>
                      <a:schemeClr val="tx1"/>
                    </a:solidFill>
                  </a:rPr>
                  <a:t>Number of bits read/readable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217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Sheet3!$O$3:$O$12</c:f>
              <c:numCache>
                <c:formatCode>General</c:formatCode>
                <c:ptCount val="10"/>
                <c:pt idx="0">
                  <c:v>0.47</c:v>
                </c:pt>
                <c:pt idx="1">
                  <c:v>0.48</c:v>
                </c:pt>
                <c:pt idx="2">
                  <c:v>0.5</c:v>
                </c:pt>
                <c:pt idx="3">
                  <c:v>0.59</c:v>
                </c:pt>
                <c:pt idx="4">
                  <c:v>0.6</c:v>
                </c:pt>
                <c:pt idx="5">
                  <c:v>0.69</c:v>
                </c:pt>
                <c:pt idx="6">
                  <c:v>0.71</c:v>
                </c:pt>
                <c:pt idx="7">
                  <c:v>0.8</c:v>
                </c:pt>
                <c:pt idx="8">
                  <c:v>0.87</c:v>
                </c:pt>
                <c:pt idx="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06-4CD3-ABD1-FAA1E5D97538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Sheet3!$K$3:$K$17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Sheet3!$L$3:$L$17</c:f>
              <c:numCache>
                <c:formatCode>General</c:formatCode>
                <c:ptCount val="15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0.49</c:v>
                </c:pt>
                <c:pt idx="4">
                  <c:v>0.46</c:v>
                </c:pt>
                <c:pt idx="5">
                  <c:v>0.49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0.73</c:v>
                </c:pt>
                <c:pt idx="10">
                  <c:v>0.73</c:v>
                </c:pt>
                <c:pt idx="11">
                  <c:v>0.78</c:v>
                </c:pt>
                <c:pt idx="12">
                  <c:v>0.79</c:v>
                </c:pt>
                <c:pt idx="13">
                  <c:v>0.89</c:v>
                </c:pt>
                <c:pt idx="1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06-4CD3-ABD1-FAA1E5D97538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Sheet3!$H$3:$H$22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Sheet3!$I$3:$I$22</c:f>
              <c:numCache>
                <c:formatCode>General</c:formatCode>
                <c:ptCount val="2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0.39</c:v>
                </c:pt>
                <c:pt idx="4">
                  <c:v>0.45</c:v>
                </c:pt>
                <c:pt idx="5">
                  <c:v>0.41</c:v>
                </c:pt>
                <c:pt idx="6">
                  <c:v>0.43</c:v>
                </c:pt>
                <c:pt idx="7">
                  <c:v>0.44</c:v>
                </c:pt>
                <c:pt idx="8">
                  <c:v>0.43</c:v>
                </c:pt>
                <c:pt idx="9">
                  <c:v>0.54</c:v>
                </c:pt>
                <c:pt idx="10">
                  <c:v>0.5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0.67</c:v>
                </c:pt>
                <c:pt idx="15">
                  <c:v>0.77</c:v>
                </c:pt>
                <c:pt idx="16">
                  <c:v>0.73</c:v>
                </c:pt>
                <c:pt idx="17">
                  <c:v>0.82</c:v>
                </c:pt>
                <c:pt idx="18">
                  <c:v>0.86</c:v>
                </c:pt>
                <c:pt idx="1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06-4CD3-ABD1-FAA1E5D97538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Sheet3!$E$3:$E$32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Sheet3!$F$3:$F$32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0.34</c:v>
                </c:pt>
                <c:pt idx="3">
                  <c:v>0.2</c:v>
                </c:pt>
                <c:pt idx="4">
                  <c:v>0.28999999999999998</c:v>
                </c:pt>
                <c:pt idx="5">
                  <c:v>0.21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0.22</c:v>
                </c:pt>
                <c:pt idx="9">
                  <c:v>0.18</c:v>
                </c:pt>
                <c:pt idx="10">
                  <c:v>0.27</c:v>
                </c:pt>
                <c:pt idx="11">
                  <c:v>0.22</c:v>
                </c:pt>
                <c:pt idx="12">
                  <c:v>0.31</c:v>
                </c:pt>
                <c:pt idx="13">
                  <c:v>0.27</c:v>
                </c:pt>
                <c:pt idx="14">
                  <c:v>0.34</c:v>
                </c:pt>
                <c:pt idx="15">
                  <c:v>0.32</c:v>
                </c:pt>
                <c:pt idx="16">
                  <c:v>0.35</c:v>
                </c:pt>
                <c:pt idx="17">
                  <c:v>0.33</c:v>
                </c:pt>
                <c:pt idx="18">
                  <c:v>0.39</c:v>
                </c:pt>
                <c:pt idx="19">
                  <c:v>0.4</c:v>
                </c:pt>
                <c:pt idx="20">
                  <c:v>0.49</c:v>
                </c:pt>
                <c:pt idx="21">
                  <c:v>0.6</c:v>
                </c:pt>
                <c:pt idx="22">
                  <c:v>0.6</c:v>
                </c:pt>
                <c:pt idx="23">
                  <c:v>0.64</c:v>
                </c:pt>
                <c:pt idx="24">
                  <c:v>0.72</c:v>
                </c:pt>
                <c:pt idx="25">
                  <c:v>0.74</c:v>
                </c:pt>
                <c:pt idx="26">
                  <c:v>0.75</c:v>
                </c:pt>
                <c:pt idx="27">
                  <c:v>0.73</c:v>
                </c:pt>
                <c:pt idx="28">
                  <c:v>0.8</c:v>
                </c:pt>
                <c:pt idx="2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06-4CD3-ABD1-FAA1E5D97538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Sheet3!$C$3:$C$9</c:f>
              <c:numCache>
                <c:formatCode>General</c:formatCode>
                <c:ptCount val="7"/>
                <c:pt idx="0">
                  <c:v>0.44</c:v>
                </c:pt>
                <c:pt idx="1">
                  <c:v>0.32</c:v>
                </c:pt>
                <c:pt idx="2">
                  <c:v>0.23</c:v>
                </c:pt>
                <c:pt idx="3">
                  <c:v>0.1</c:v>
                </c:pt>
                <c:pt idx="4">
                  <c:v>0.18</c:v>
                </c:pt>
                <c:pt idx="5">
                  <c:v>0.06</c:v>
                </c:pt>
                <c:pt idx="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6-4CD3-ABD1-FAA1E5D9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 baseline="0"/>
                  <a:t>Bit number</a:t>
                </a:r>
              </a:p>
            </c:rich>
          </c:tx>
          <c:layout>
            <c:manualLayout>
              <c:xMode val="edge"/>
              <c:yMode val="edge"/>
              <c:x val="0.47383857338930302"/>
              <c:y val="0.93196062407822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 baseline="0"/>
                  <a:t>Sampling Position Score (SPS)</a:t>
                </a:r>
              </a:p>
            </c:rich>
          </c:tx>
          <c:layout>
            <c:manualLayout>
              <c:xMode val="edge"/>
              <c:yMode val="edge"/>
              <c:x val="2.0004166938138151E-2"/>
              <c:y val="0.3406025253876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(12</a:t>
            </a:r>
            <a:r>
              <a:rPr lang="fr-FR" baseline="0"/>
              <a:t> </a:t>
            </a:r>
            <a:r>
              <a:rPr lang="fr-FR"/>
              <a:t>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Sheet3!$O$3:$O$12</c:f>
              <c:numCache>
                <c:formatCode>General</c:formatCode>
                <c:ptCount val="10"/>
                <c:pt idx="0">
                  <c:v>0.47</c:v>
                </c:pt>
                <c:pt idx="1">
                  <c:v>0.48</c:v>
                </c:pt>
                <c:pt idx="2">
                  <c:v>0.5</c:v>
                </c:pt>
                <c:pt idx="3">
                  <c:v>0.59</c:v>
                </c:pt>
                <c:pt idx="4">
                  <c:v>0.6</c:v>
                </c:pt>
                <c:pt idx="5">
                  <c:v>0.69</c:v>
                </c:pt>
                <c:pt idx="6">
                  <c:v>0.71</c:v>
                </c:pt>
                <c:pt idx="7">
                  <c:v>0.8</c:v>
                </c:pt>
                <c:pt idx="8">
                  <c:v>0.87</c:v>
                </c:pt>
                <c:pt idx="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0-544D-9577-E5B567570A84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Sheet3!$K$3:$K$17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Sheet3!$L$3:$L$17</c:f>
              <c:numCache>
                <c:formatCode>General</c:formatCode>
                <c:ptCount val="15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0.49</c:v>
                </c:pt>
                <c:pt idx="4">
                  <c:v>0.46</c:v>
                </c:pt>
                <c:pt idx="5">
                  <c:v>0.49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0.73</c:v>
                </c:pt>
                <c:pt idx="10">
                  <c:v>0.73</c:v>
                </c:pt>
                <c:pt idx="11">
                  <c:v>0.78</c:v>
                </c:pt>
                <c:pt idx="12">
                  <c:v>0.79</c:v>
                </c:pt>
                <c:pt idx="13">
                  <c:v>0.89</c:v>
                </c:pt>
                <c:pt idx="1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0-544D-9577-E5B567570A84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Sheet3!$W$3:$W$35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Sheet3!$X$3:$X$35</c:f>
              <c:numCache>
                <c:formatCode>General</c:formatCode>
                <c:ptCount val="33"/>
                <c:pt idx="0">
                  <c:v>0.47</c:v>
                </c:pt>
                <c:pt idx="1">
                  <c:v>0.36</c:v>
                </c:pt>
                <c:pt idx="2">
                  <c:v>0.28999999999999998</c:v>
                </c:pt>
                <c:pt idx="3">
                  <c:v>0.19</c:v>
                </c:pt>
                <c:pt idx="4">
                  <c:v>0.16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0.03</c:v>
                </c:pt>
                <c:pt idx="8">
                  <c:v>0.14000000000000001</c:v>
                </c:pt>
                <c:pt idx="9">
                  <c:v>0.03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0.12</c:v>
                </c:pt>
                <c:pt idx="14">
                  <c:v>0.21</c:v>
                </c:pt>
                <c:pt idx="15">
                  <c:v>0.23</c:v>
                </c:pt>
                <c:pt idx="16">
                  <c:v>0.19</c:v>
                </c:pt>
                <c:pt idx="17">
                  <c:v>0.23</c:v>
                </c:pt>
                <c:pt idx="18">
                  <c:v>0.25</c:v>
                </c:pt>
                <c:pt idx="19">
                  <c:v>0.19</c:v>
                </c:pt>
                <c:pt idx="20">
                  <c:v>0.3</c:v>
                </c:pt>
                <c:pt idx="21">
                  <c:v>0.34</c:v>
                </c:pt>
                <c:pt idx="22">
                  <c:v>0.44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0.55000000000000004</c:v>
                </c:pt>
                <c:pt idx="27">
                  <c:v>0.62</c:v>
                </c:pt>
                <c:pt idx="28">
                  <c:v>0.63</c:v>
                </c:pt>
                <c:pt idx="29">
                  <c:v>0.73</c:v>
                </c:pt>
                <c:pt idx="30">
                  <c:v>0.76</c:v>
                </c:pt>
                <c:pt idx="31">
                  <c:v>0.86</c:v>
                </c:pt>
                <c:pt idx="32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0-544D-9577-E5B567570A84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Sheet3!$T$3:$T$36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Sheet3!$U$3:$U$36</c:f>
              <c:numCache>
                <c:formatCode>General</c:formatCode>
                <c:ptCount val="34"/>
                <c:pt idx="0">
                  <c:v>0.38</c:v>
                </c:pt>
                <c:pt idx="1">
                  <c:v>0.24</c:v>
                </c:pt>
                <c:pt idx="2">
                  <c:v>0.22</c:v>
                </c:pt>
                <c:pt idx="3">
                  <c:v>0.15</c:v>
                </c:pt>
                <c:pt idx="4">
                  <c:v>0.03</c:v>
                </c:pt>
                <c:pt idx="5">
                  <c:v>0.11</c:v>
                </c:pt>
                <c:pt idx="6">
                  <c:v>0.15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0.03</c:v>
                </c:pt>
                <c:pt idx="10">
                  <c:v>0.05</c:v>
                </c:pt>
                <c:pt idx="11">
                  <c:v>0.09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0.12</c:v>
                </c:pt>
                <c:pt idx="16">
                  <c:v>0.28000000000000003</c:v>
                </c:pt>
                <c:pt idx="17">
                  <c:v>0.23</c:v>
                </c:pt>
                <c:pt idx="18">
                  <c:v>0.26</c:v>
                </c:pt>
                <c:pt idx="19">
                  <c:v>0.19</c:v>
                </c:pt>
                <c:pt idx="20">
                  <c:v>0.27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0.61</c:v>
                </c:pt>
                <c:pt idx="25">
                  <c:v>0.69</c:v>
                </c:pt>
                <c:pt idx="26">
                  <c:v>0.62</c:v>
                </c:pt>
                <c:pt idx="27">
                  <c:v>0.64</c:v>
                </c:pt>
                <c:pt idx="28">
                  <c:v>0.6</c:v>
                </c:pt>
                <c:pt idx="29">
                  <c:v>0.78</c:v>
                </c:pt>
                <c:pt idx="30">
                  <c:v>0.68</c:v>
                </c:pt>
                <c:pt idx="31">
                  <c:v>0.73</c:v>
                </c:pt>
                <c:pt idx="32">
                  <c:v>0.72</c:v>
                </c:pt>
                <c:pt idx="33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0-544D-9577-E5B567570A84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Sheet3!$Q$3:$Q$12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Sheet3!$R$3:$R$12</c:f>
              <c:numCache>
                <c:formatCode>General</c:formatCode>
                <c:ptCount val="10"/>
                <c:pt idx="0">
                  <c:v>0.46</c:v>
                </c:pt>
                <c:pt idx="1">
                  <c:v>0.33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0.09</c:v>
                </c:pt>
                <c:pt idx="6">
                  <c:v>0.15</c:v>
                </c:pt>
                <c:pt idx="7">
                  <c:v>0.09</c:v>
                </c:pt>
                <c:pt idx="8">
                  <c:v>0.12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0-544D-9577-E5B56757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Sampling Position Score (SPS)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Sheet3!$AR$3:$AR$10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Sheet3!$AS$3:$AS$10</c:f>
              <c:numCache>
                <c:formatCode>General</c:formatCode>
                <c:ptCount val="8"/>
                <c:pt idx="0">
                  <c:v>0.43</c:v>
                </c:pt>
                <c:pt idx="1">
                  <c:v>0.43</c:v>
                </c:pt>
                <c:pt idx="2">
                  <c:v>0.44</c:v>
                </c:pt>
                <c:pt idx="3">
                  <c:v>0.62</c:v>
                </c:pt>
                <c:pt idx="4">
                  <c:v>0.61</c:v>
                </c:pt>
                <c:pt idx="5">
                  <c:v>0.68</c:v>
                </c:pt>
                <c:pt idx="6">
                  <c:v>0.81</c:v>
                </c:pt>
                <c:pt idx="7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1-824E-BA95-4DADFD4E52A4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Sheet3!$AO$3:$AO$26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Sheet3!$AP$3:$AP$26</c:f>
              <c:numCache>
                <c:formatCode>General</c:formatCode>
                <c:ptCount val="24"/>
                <c:pt idx="0">
                  <c:v>0.49</c:v>
                </c:pt>
                <c:pt idx="1">
                  <c:v>0.4</c:v>
                </c:pt>
                <c:pt idx="2">
                  <c:v>0.23</c:v>
                </c:pt>
                <c:pt idx="3">
                  <c:v>0.3</c:v>
                </c:pt>
                <c:pt idx="4">
                  <c:v>0.22</c:v>
                </c:pt>
                <c:pt idx="5">
                  <c:v>0.19</c:v>
                </c:pt>
                <c:pt idx="6">
                  <c:v>0.34</c:v>
                </c:pt>
                <c:pt idx="7">
                  <c:v>0.4</c:v>
                </c:pt>
                <c:pt idx="8">
                  <c:v>0.34</c:v>
                </c:pt>
                <c:pt idx="9">
                  <c:v>0.24</c:v>
                </c:pt>
                <c:pt idx="10">
                  <c:v>0.33</c:v>
                </c:pt>
                <c:pt idx="11">
                  <c:v>0.46</c:v>
                </c:pt>
                <c:pt idx="12">
                  <c:v>0.44</c:v>
                </c:pt>
                <c:pt idx="13">
                  <c:v>0.46</c:v>
                </c:pt>
                <c:pt idx="14">
                  <c:v>0.56999999999999995</c:v>
                </c:pt>
                <c:pt idx="15">
                  <c:v>0.63</c:v>
                </c:pt>
                <c:pt idx="16">
                  <c:v>0.59</c:v>
                </c:pt>
                <c:pt idx="17">
                  <c:v>0.61</c:v>
                </c:pt>
                <c:pt idx="18">
                  <c:v>0.62</c:v>
                </c:pt>
                <c:pt idx="19">
                  <c:v>0.63</c:v>
                </c:pt>
                <c:pt idx="20">
                  <c:v>0.73</c:v>
                </c:pt>
                <c:pt idx="21">
                  <c:v>0.82</c:v>
                </c:pt>
                <c:pt idx="22">
                  <c:v>0.92</c:v>
                </c:pt>
                <c:pt idx="23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1-824E-BA95-4DADFD4E52A4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Sheet3!$AL$3:$AL$43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Sheet3!$AM$3:$AM$43</c:f>
              <c:numCache>
                <c:formatCode>General</c:formatCode>
                <c:ptCount val="41"/>
                <c:pt idx="0">
                  <c:v>0.41</c:v>
                </c:pt>
                <c:pt idx="1">
                  <c:v>0.24</c:v>
                </c:pt>
                <c:pt idx="2">
                  <c:v>0.16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0.04</c:v>
                </c:pt>
                <c:pt idx="17">
                  <c:v>0.02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0.23</c:v>
                </c:pt>
                <c:pt idx="27">
                  <c:v>0.17</c:v>
                </c:pt>
                <c:pt idx="28">
                  <c:v>0.22</c:v>
                </c:pt>
                <c:pt idx="29">
                  <c:v>0.24</c:v>
                </c:pt>
                <c:pt idx="30">
                  <c:v>0.34</c:v>
                </c:pt>
                <c:pt idx="31">
                  <c:v>0.46</c:v>
                </c:pt>
                <c:pt idx="32">
                  <c:v>0.37</c:v>
                </c:pt>
                <c:pt idx="33">
                  <c:v>0.42</c:v>
                </c:pt>
                <c:pt idx="34">
                  <c:v>0.43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0.7</c:v>
                </c:pt>
                <c:pt idx="39">
                  <c:v>0.66</c:v>
                </c:pt>
                <c:pt idx="40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1-824E-BA95-4DADFD4E52A4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Sheet3!$AI$3:$AI$7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Sheet3!$AJ$3:$AJ$7</c:f>
              <c:numCache>
                <c:formatCode>General</c:formatCode>
                <c:ptCount val="5"/>
                <c:pt idx="0">
                  <c:v>0.37</c:v>
                </c:pt>
                <c:pt idx="1">
                  <c:v>0.13</c:v>
                </c:pt>
                <c:pt idx="2">
                  <c:v>0.05</c:v>
                </c:pt>
                <c:pt idx="3">
                  <c:v>0.2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1-824E-BA95-4DADFD4E52A4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Sheet3!$AF$3:$AF$6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Sheet3!$AG$3:$AG$6</c:f>
              <c:numCache>
                <c:formatCode>General</c:formatCode>
                <c:ptCount val="4"/>
                <c:pt idx="0">
                  <c:v>0.38</c:v>
                </c:pt>
                <c:pt idx="1">
                  <c:v>0.18</c:v>
                </c:pt>
                <c:pt idx="2">
                  <c:v>0.15</c:v>
                </c:pt>
                <c:pt idx="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1-824E-BA95-4DADFD4E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/>
                  <a:t>Bit number</a:t>
                </a:r>
              </a:p>
            </c:rich>
          </c:tx>
          <c:layout>
            <c:manualLayout>
              <c:xMode val="edge"/>
              <c:yMode val="edge"/>
              <c:x val="0.48450717480460798"/>
              <c:y val="0.9347654103507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/>
                  <a:t>Sampling Position Score (SPS)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04863692731973"/>
          <c:y val="3.08542724222437E-2"/>
          <c:w val="0.83756352475120643"/>
          <c:h val="6.38996647249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(4</a:t>
            </a:r>
            <a:r>
              <a:rPr lang="fr-FR" baseline="0"/>
              <a:t> </a:t>
            </a:r>
            <a:r>
              <a:rPr lang="fr-FR"/>
              <a:t>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Sheet3!$AY$3:$AY$27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Sheet3!$AZ$3:$AZ$27</c:f>
              <c:numCache>
                <c:formatCode>General</c:formatCode>
                <c:ptCount val="25"/>
                <c:pt idx="0">
                  <c:v>0.39</c:v>
                </c:pt>
                <c:pt idx="1">
                  <c:v>0.37</c:v>
                </c:pt>
                <c:pt idx="2">
                  <c:v>0.32</c:v>
                </c:pt>
                <c:pt idx="3">
                  <c:v>0.11</c:v>
                </c:pt>
                <c:pt idx="4">
                  <c:v>0.15</c:v>
                </c:pt>
                <c:pt idx="5">
                  <c:v>0.25</c:v>
                </c:pt>
                <c:pt idx="6">
                  <c:v>0.33</c:v>
                </c:pt>
                <c:pt idx="7">
                  <c:v>0.17</c:v>
                </c:pt>
                <c:pt idx="8">
                  <c:v>0.08</c:v>
                </c:pt>
                <c:pt idx="9">
                  <c:v>0.17</c:v>
                </c:pt>
                <c:pt idx="10">
                  <c:v>0.09</c:v>
                </c:pt>
                <c:pt idx="11">
                  <c:v>0.3</c:v>
                </c:pt>
                <c:pt idx="12">
                  <c:v>0.37</c:v>
                </c:pt>
                <c:pt idx="13">
                  <c:v>0.19</c:v>
                </c:pt>
                <c:pt idx="14">
                  <c:v>0.24</c:v>
                </c:pt>
                <c:pt idx="15">
                  <c:v>0.43</c:v>
                </c:pt>
                <c:pt idx="16">
                  <c:v>0.57999999999999996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0.68</c:v>
                </c:pt>
                <c:pt idx="20">
                  <c:v>0.57999999999999996</c:v>
                </c:pt>
                <c:pt idx="21">
                  <c:v>0.67</c:v>
                </c:pt>
                <c:pt idx="22">
                  <c:v>0.7</c:v>
                </c:pt>
                <c:pt idx="23">
                  <c:v>0.89</c:v>
                </c:pt>
                <c:pt idx="2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4-4B4E-A209-C8300E6D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Sampling Position Score (SPS)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_xlchart.v1.15</cx:f>
      </cx:strDim>
      <cx:numDim type="val">
        <cx:f>_xlchart.v1.17</cx:f>
      </cx:numDim>
    </cx:data>
    <cx:data id="2">
      <cx:strDim type="cat">
        <cx:f>_xlchart.v1.10</cx:f>
      </cx:strDim>
      <cx:numDim type="val">
        <cx:f>_xlchart.v1.12</cx:f>
      </cx:numDim>
    </cx:data>
    <cx:data id="3">
      <cx:strDim type="cat">
        <cx:f>_xlchart.v1.14</cx:f>
      </cx:strDim>
      <cx:numDim type="val">
        <cx:f>_xlchart.v1.16</cx:f>
      </cx:numDim>
    </cx:data>
    <cx:data id="4">
      <cx:strDim type="cat">
        <cx:f>_xlchart.v1.18</cx:f>
      </cx:strDim>
      <cx:numDim type="val">
        <cx:f>_xlchart.v1.19</cx:f>
      </cx:numDim>
    </cx:data>
  </cx:chartData>
  <cx:chart>
    <cx:plotArea>
      <cx:plotAreaRegion>
        <cx:series layoutId="boxWhisker" uniqueId="{66DC55B5-8AB7-2D4B-B594-F444F5AC9198}" formatIdx="0">
          <cx:tx>
            <cx:txData>
              <cx:f/>
              <cx:v>Speed 60 mm/s</cx:v>
            </cx:txData>
          </cx:tx>
          <cx:dataId val="0"/>
          <cx:layoutPr>
            <cx:visibility meanLine="1" nonoutliers="0"/>
            <cx:statistics quartileMethod="exclusive"/>
          </cx:layoutPr>
        </cx:series>
        <cx:series layoutId="boxWhisker" uniqueId="{00000003-299A-D94F-8F98-727311BEF931}" formatIdx="1">
          <cx:tx>
            <cx:txData>
              <cx:f/>
              <cx:v>Speed 100 mm/s</cx:v>
            </cx:txData>
          </cx:tx>
          <cx:dataId val="1"/>
          <cx:layoutPr>
            <cx:visibility meanLine="1" nonoutliers="0"/>
            <cx:statistics quartileMethod="exclusive"/>
          </cx:layoutPr>
        </cx:series>
        <cx:series layoutId="boxWhisker" uniqueId="{00000005-299A-D94F-8F98-727311BEF931}">
          <cx:tx>
            <cx:txData>
              <cx:f/>
              <cx:v>Speed 140 mm/s</cx:v>
            </cx:txData>
          </cx:tx>
          <cx:dataId val="2"/>
          <cx:layoutPr>
            <cx:visibility meanLine="1" nonoutliers="0"/>
            <cx:statistics quartileMethod="exclusive"/>
          </cx:layoutPr>
        </cx:series>
        <cx:series layoutId="boxWhisker" uniqueId="{00000006-299A-D94F-8F98-727311BEF931}">
          <cx:tx>
            <cx:txData>
              <cx:f/>
              <cx:v>Speed 180 mm/s</cx:v>
            </cx:txData>
          </cx:tx>
          <cx:dataId val="3"/>
          <cx:layoutPr>
            <cx:visibility meanLine="1" nonoutliers="0"/>
            <cx:statistics quartileMethod="exclusive"/>
          </cx:layoutPr>
        </cx:series>
        <cx:series layoutId="boxWhisker" uniqueId="{00000007-299A-D94F-8F98-727311BEF931}">
          <cx:tx>
            <cx:txData>
              <cx:f/>
              <cx:v>Speed 220 mm/s</cx:v>
            </cx:txData>
          </cx:tx>
          <cx:dataId val="4"/>
          <cx:layoutPr>
            <cx:visibility meanLine="1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Bit sizes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>
                  <a:solidFill>
                    <a:schemeClr val="tx1"/>
                  </a:solidFill>
                </a:defRPr>
              </a:pPr>
              <a:r>
                <a:rPr lang="fr-FR" sz="16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Bit sizes (mm)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 baseline="0">
                <a:solidFill>
                  <a:schemeClr val="tx1"/>
                </a:solidFill>
              </a:defRPr>
            </a:pPr>
            <a:endParaRPr lang="fr-FR" sz="15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45"/>
        <cx:title>
          <cx:tx>
            <cx:txData>
              <cx:v>Number of bits read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>
                  <a:solidFill>
                    <a:schemeClr val="tx1"/>
                  </a:solidFill>
                </a:defRPr>
              </a:pPr>
              <a:r>
                <a:rPr lang="fr-FR" sz="16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 of bits read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 baseline="0">
                <a:solidFill>
                  <a:schemeClr val="tx1"/>
                </a:solidFill>
              </a:defRPr>
            </a:pPr>
            <a:endParaRPr lang="fr-FR" sz="15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>
              <a:solidFill>
                <a:schemeClr val="tx1"/>
              </a:solidFill>
            </a:defRPr>
          </a:pPr>
          <a:endParaRPr lang="fr-FR" sz="15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_xlchart.v1.8</cx:f>
      </cx:numDim>
    </cx:data>
    <cx:data id="2">
      <cx:strDim type="cat">
        <cx:f>_xlchart.v1.5</cx:f>
      </cx:strDim>
      <cx:numDim type="val">
        <cx:f>_xlchart.v1.7</cx:f>
      </cx:numDim>
    </cx:data>
    <cx:data id="3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boxWhisker" uniqueId="{65D689C4-7420-B844-A3F2-66C5AA322F35}" formatIdx="0">
          <cx:tx>
            <cx:txData>
              <cx:f/>
              <cx:v>Bit size 4 mm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30D1270-B932-C04B-A1F1-624A06D2AF21}" formatIdx="1">
          <cx:tx>
            <cx:txData>
              <cx:f/>
              <cx:v>Bit size 8 mm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06589FC-8E8F-2144-9E45-2F383AD47420}" formatIdx="2">
          <cx:tx>
            <cx:txData>
              <cx:f/>
              <cx:v>Bit size 12 mm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4F76112-DC38-6B44-AD69-9F2839FC7DC6}" formatIdx="3">
          <cx:tx>
            <cx:txData>
              <cx:f/>
              <cx:v>Bit size 16 mm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Hover speed (mm/s)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 baseline="0">
                  <a:solidFill>
                    <a:schemeClr val="tx1"/>
                  </a:solidFill>
                </a:defRPr>
              </a:pPr>
              <a:r>
                <a:rPr lang="fr-FR" sz="13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Hover speed (mm/s)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bits read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 baseline="0">
                  <a:solidFill>
                    <a:schemeClr val="tx1"/>
                  </a:solidFill>
                </a:defRPr>
              </a:pPr>
              <a:r>
                <a:rPr lang="fr-FR" sz="13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 of bits read</a:t>
              </a:r>
            </a:p>
          </cx:txPr>
        </cx:title>
        <cx:majorGridlines/>
        <cx:tickLabels/>
        <cx:spPr>
          <a:ln>
            <a:solidFill>
              <a:schemeClr val="bg2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>
              <a:solidFill>
                <a:schemeClr val="tx1"/>
              </a:solidFill>
            </a:defRPr>
          </a:pPr>
          <a:endParaRPr lang="fr-FR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plotArea>
      <cx:plotAreaRegion>
        <cx:series layoutId="boxWhisker" uniqueId="{6A87F342-4EB0-E84C-8DAC-84ED079C1497}">
          <cx:dataId val="0"/>
          <cx:layoutPr>
            <cx:visibility meanLine="1" meanMarker="1" nonoutliers="0"/>
            <cx:statistics quartileMethod="inclusive"/>
          </cx:layoutPr>
        </cx:series>
      </cx:plotAreaRegion>
      <cx:axis id="0">
        <cx:catScaling/>
        <cx:title>
          <cx:tx>
            <cx:txData>
              <cx:v>Expected hover speed (mm/s)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300" b="0" i="0" u="none" strike="noStrike" kern="1200" baseline="0">
                  <a:solidFill>
                    <a:schemeClr val="tx1"/>
                  </a:solidFill>
                  <a:latin typeface="Calibri" panose="020F0502020204030204"/>
                </a:rPr>
                <a:t>Expected hover speed (mm/s)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kern="1200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Relative error in real speed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>
                  <a:ln>
                    <a:noFill/>
                  </a:ln>
                  <a:solidFill>
                    <a:schemeClr val="tx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</a:defRPr>
              </a:pPr>
              <a:r>
                <a:rPr lang="fr-FR" sz="13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Calibri" panose="020F0502020204030204"/>
                </a:rPr>
                <a:t>Relative error in real speed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kern="1200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Reading duration at different hover speeds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Reading duration at different hover speeds</a:t>
          </a:r>
        </a:p>
      </cx:txPr>
    </cx:title>
    <cx:plotArea>
      <cx:plotAreaRegion>
        <cx:series layoutId="boxWhisker" uniqueId="{00000006-53A4-3F43-865C-E6B8B9F931C9}">
          <cx:tx>
            <cx:txData>
              <cx:f/>
              <cx:v>Bit size 4 mm</cx:v>
            </cx:txData>
          </cx:tx>
          <cx:dataId val="0"/>
          <cx:layoutPr>
            <cx:visibility meanLine="1" nonoutliers="0"/>
            <cx:statistics quartileMethod="exclusive"/>
          </cx:layoutPr>
        </cx:series>
        <cx:series layoutId="boxWhisker" uniqueId="{00000007-53A4-3F43-865C-E6B8B9F931C9}">
          <cx:tx>
            <cx:txData>
              <cx:f/>
              <cx:v>Bit size 8 mm</cx:v>
            </cx:txData>
          </cx:tx>
          <cx:dataId val="1"/>
          <cx:layoutPr>
            <cx:visibility meanLine="1" nonoutliers="0"/>
            <cx:statistics quartileMethod="exclusive"/>
          </cx:layoutPr>
        </cx:series>
        <cx:series layoutId="boxWhisker" uniqueId="{00000008-53A4-3F43-865C-E6B8B9F931C9}">
          <cx:tx>
            <cx:txData>
              <cx:f/>
              <cx:v>Bit size 12 mm</cx:v>
            </cx:txData>
          </cx:tx>
          <cx:dataId val="2"/>
          <cx:layoutPr>
            <cx:visibility meanLine="1" nonoutliers="0"/>
            <cx:statistics quartileMethod="exclusive"/>
          </cx:layoutPr>
        </cx:series>
        <cx:series layoutId="boxWhisker" uniqueId="{00000009-53A4-3F43-865C-E6B8B9F931C9}">
          <cx:tx>
            <cx:txData>
              <cx:f/>
              <cx:v>Bit size 16 mm</cx:v>
            </cx:txData>
          </cx:tx>
          <cx:dataId val="3"/>
          <cx:layoutPr>
            <cx:visibility meanLine="1" nonoutliers="0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730382</xdr:colOff>
      <xdr:row>39</xdr:row>
      <xdr:rowOff>183756</xdr:rowOff>
    </xdr:from>
    <xdr:to>
      <xdr:col>13</xdr:col>
      <xdr:colOff>882782</xdr:colOff>
      <xdr:row>63</xdr:row>
      <xdr:rowOff>55267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F51B05-1DFF-4CEF-838F-7AED1A02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355600</xdr:colOff>
      <xdr:row>57</xdr:row>
      <xdr:rowOff>101600</xdr:rowOff>
    </xdr:from>
    <xdr:to>
      <xdr:col>40</xdr:col>
      <xdr:colOff>283780</xdr:colOff>
      <xdr:row>90</xdr:row>
      <xdr:rowOff>28964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5393EDF-2096-D04C-A85B-C2D8581BC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8300" y="10985500"/>
              <a:ext cx="9656380" cy="6213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79661</xdr:colOff>
      <xdr:row>64</xdr:row>
      <xdr:rowOff>109167</xdr:rowOff>
    </xdr:from>
    <xdr:to>
      <xdr:col>17</xdr:col>
      <xdr:colOff>294024</xdr:colOff>
      <xdr:row>88</xdr:row>
      <xdr:rowOff>95314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57D2D4B5-D240-D544-ABF2-B5B3CCB21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9561" y="12326567"/>
              <a:ext cx="6792963" cy="4558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125210</xdr:colOff>
      <xdr:row>89</xdr:row>
      <xdr:rowOff>18272</xdr:rowOff>
    </xdr:from>
    <xdr:to>
      <xdr:col>16</xdr:col>
      <xdr:colOff>494013</xdr:colOff>
      <xdr:row>113</xdr:row>
      <xdr:rowOff>96095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3248F0B7-2C21-ED4B-A004-1DB350BE8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5110" y="16998172"/>
              <a:ext cx="6033003" cy="464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20</xdr:col>
      <xdr:colOff>257736</xdr:colOff>
      <xdr:row>23</xdr:row>
      <xdr:rowOff>104588</xdr:rowOff>
    </xdr:from>
    <xdr:to>
      <xdr:col>27</xdr:col>
      <xdr:colOff>855381</xdr:colOff>
      <xdr:row>47</xdr:row>
      <xdr:rowOff>149413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868E23E-8583-404F-8802-F4BC56F38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0036" y="4511488"/>
              <a:ext cx="7506445" cy="461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439478</xdr:colOff>
      <xdr:row>53</xdr:row>
      <xdr:rowOff>84666</xdr:rowOff>
    </xdr:from>
    <xdr:to>
      <xdr:col>27</xdr:col>
      <xdr:colOff>1040976</xdr:colOff>
      <xdr:row>91</xdr:row>
      <xdr:rowOff>84666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ACEC2D-4D01-7747-A513-B82B5D67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506433</xdr:colOff>
      <xdr:row>22</xdr:row>
      <xdr:rowOff>136071</xdr:rowOff>
    </xdr:from>
    <xdr:to>
      <xdr:col>13</xdr:col>
      <xdr:colOff>1693335</xdr:colOff>
      <xdr:row>47</xdr:row>
      <xdr:rowOff>66338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5830E92-EC27-4C57-8F9C-48CC7279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30239</xdr:colOff>
      <xdr:row>48</xdr:row>
      <xdr:rowOff>105833</xdr:rowOff>
    </xdr:from>
    <xdr:to>
      <xdr:col>13</xdr:col>
      <xdr:colOff>1437656</xdr:colOff>
      <xdr:row>71</xdr:row>
      <xdr:rowOff>166157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8112F-41A1-3349-A665-5214D8A0B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377975</xdr:colOff>
      <xdr:row>38</xdr:row>
      <xdr:rowOff>45357</xdr:rowOff>
    </xdr:from>
    <xdr:to>
      <xdr:col>23</xdr:col>
      <xdr:colOff>485154</xdr:colOff>
      <xdr:row>61</xdr:row>
      <xdr:rowOff>105681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E8639A5-40C2-D645-A630-BD77B4D51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30238</xdr:colOff>
      <xdr:row>64</xdr:row>
      <xdr:rowOff>30237</xdr:rowOff>
    </xdr:from>
    <xdr:to>
      <xdr:col>23</xdr:col>
      <xdr:colOff>137417</xdr:colOff>
      <xdr:row>87</xdr:row>
      <xdr:rowOff>90561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9C2D117-2C53-F34C-975F-E666F29A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F926-81D6-4168-96C5-3696D3E8EAD3}">
  <dimension ref="A2:AX105"/>
  <sheetViews>
    <sheetView tabSelected="1" topLeftCell="N53" zoomScaleNormal="148" workbookViewId="0">
      <selection activeCell="Q57" sqref="Q57"/>
    </sheetView>
  </sheetViews>
  <sheetFormatPr baseColWidth="10" defaultColWidth="8.83203125" defaultRowHeight="15"/>
  <cols>
    <col min="1" max="1" width="12.5" bestFit="1" customWidth="1"/>
    <col min="2" max="2" width="14.33203125" bestFit="1" customWidth="1"/>
    <col min="3" max="3" width="8.6640625" bestFit="1" customWidth="1"/>
    <col min="4" max="4" width="15.33203125" bestFit="1" customWidth="1"/>
    <col min="5" max="5" width="15.33203125" customWidth="1"/>
    <col min="6" max="6" width="18" bestFit="1" customWidth="1"/>
    <col min="7" max="7" width="16.83203125" bestFit="1" customWidth="1"/>
    <col min="10" max="10" width="14.33203125" bestFit="1" customWidth="1"/>
    <col min="11" max="11" width="6.5" bestFit="1" customWidth="1"/>
    <col min="12" max="12" width="15.33203125" bestFit="1" customWidth="1"/>
    <col min="13" max="13" width="15.33203125" customWidth="1"/>
    <col min="14" max="14" width="18" bestFit="1" customWidth="1"/>
    <col min="15" max="15" width="16.83203125" bestFit="1" customWidth="1"/>
    <col min="17" max="17" width="12" bestFit="1" customWidth="1"/>
    <col min="18" max="18" width="6" customWidth="1"/>
    <col min="19" max="19" width="13.1640625" bestFit="1" customWidth="1"/>
    <col min="20" max="20" width="13.1640625" customWidth="1"/>
    <col min="21" max="21" width="15.6640625" bestFit="1" customWidth="1"/>
    <col min="22" max="22" width="14.6640625" bestFit="1" customWidth="1"/>
    <col min="24" max="24" width="14.33203125" bestFit="1" customWidth="1"/>
    <col min="25" max="25" width="6.5" bestFit="1" customWidth="1"/>
    <col min="26" max="26" width="15.33203125" bestFit="1" customWidth="1"/>
    <col min="27" max="27" width="15.33203125" customWidth="1"/>
    <col min="28" max="28" width="18" bestFit="1" customWidth="1"/>
    <col min="29" max="29" width="16.83203125" bestFit="1" customWidth="1"/>
    <col min="34" max="34" width="7.6640625" customWidth="1"/>
    <col min="36" max="36" width="12.33203125" customWidth="1"/>
    <col min="37" max="37" width="14.1640625" customWidth="1"/>
    <col min="38" max="38" width="14.83203125" customWidth="1"/>
    <col min="42" max="42" width="12.1640625" customWidth="1"/>
    <col min="43" max="43" width="10" customWidth="1"/>
    <col min="44" max="44" width="16.33203125" customWidth="1"/>
    <col min="48" max="48" width="12.5" customWidth="1"/>
    <col min="49" max="49" width="15.33203125" customWidth="1"/>
    <col min="50" max="50" width="14.83203125" customWidth="1"/>
  </cols>
  <sheetData>
    <row r="2" spans="2:44">
      <c r="B2" s="2" t="s">
        <v>0</v>
      </c>
      <c r="C2" s="2" t="s">
        <v>1</v>
      </c>
      <c r="D2" s="2" t="s">
        <v>2</v>
      </c>
      <c r="E2" s="2"/>
      <c r="F2" s="2" t="s">
        <v>60</v>
      </c>
      <c r="G2" s="2" t="s">
        <v>3</v>
      </c>
      <c r="J2" s="2" t="s">
        <v>0</v>
      </c>
      <c r="K2" s="2" t="s">
        <v>1</v>
      </c>
      <c r="L2" s="2" t="s">
        <v>2</v>
      </c>
      <c r="M2" s="2"/>
      <c r="N2" s="2" t="s">
        <v>60</v>
      </c>
      <c r="O2" s="2" t="s">
        <v>3</v>
      </c>
      <c r="Q2" s="2" t="s">
        <v>0</v>
      </c>
      <c r="R2" s="2" t="s">
        <v>1</v>
      </c>
      <c r="S2" s="2" t="s">
        <v>2</v>
      </c>
      <c r="T2" s="2"/>
      <c r="U2" s="2" t="s">
        <v>60</v>
      </c>
      <c r="V2" s="2" t="s">
        <v>3</v>
      </c>
      <c r="X2" s="2" t="s">
        <v>0</v>
      </c>
      <c r="Y2" s="2" t="s">
        <v>1</v>
      </c>
      <c r="Z2" s="2" t="s">
        <v>2</v>
      </c>
      <c r="AA2" s="2"/>
      <c r="AB2" s="2" t="s">
        <v>60</v>
      </c>
      <c r="AC2" s="2" t="s">
        <v>3</v>
      </c>
      <c r="AH2" s="2" t="s">
        <v>0</v>
      </c>
      <c r="AI2" s="2" t="s">
        <v>1</v>
      </c>
      <c r="AJ2" s="2" t="s">
        <v>2</v>
      </c>
      <c r="AK2" s="2" t="s">
        <v>60</v>
      </c>
      <c r="AL2" s="2" t="s">
        <v>3</v>
      </c>
      <c r="AN2" s="2" t="s">
        <v>0</v>
      </c>
      <c r="AO2" s="2" t="s">
        <v>1</v>
      </c>
      <c r="AP2" s="2" t="s">
        <v>2</v>
      </c>
      <c r="AQ2" s="2" t="s">
        <v>60</v>
      </c>
      <c r="AR2" s="2" t="s">
        <v>3</v>
      </c>
    </row>
    <row r="3" spans="2:44">
      <c r="B3" s="11">
        <v>16</v>
      </c>
      <c r="C3" s="2">
        <v>1</v>
      </c>
      <c r="D3" s="8">
        <v>220</v>
      </c>
      <c r="E3" s="8" t="s">
        <v>4</v>
      </c>
      <c r="F3" s="1">
        <v>6</v>
      </c>
      <c r="G3" s="1">
        <v>0.55000000000000004</v>
      </c>
      <c r="J3" s="11">
        <v>12</v>
      </c>
      <c r="K3" s="2">
        <v>21</v>
      </c>
      <c r="L3" s="8">
        <v>220</v>
      </c>
      <c r="M3" s="8">
        <v>20</v>
      </c>
      <c r="N3" s="1">
        <v>12</v>
      </c>
      <c r="O3" s="1">
        <v>0.74</v>
      </c>
      <c r="Q3" s="11">
        <v>8</v>
      </c>
      <c r="R3" s="2">
        <v>41</v>
      </c>
      <c r="S3" s="8">
        <v>220</v>
      </c>
      <c r="T3" s="8">
        <v>20</v>
      </c>
      <c r="U3" s="1">
        <v>9</v>
      </c>
      <c r="V3" s="1">
        <v>0.38</v>
      </c>
      <c r="X3" s="11">
        <v>4</v>
      </c>
      <c r="Y3" s="2">
        <v>61</v>
      </c>
      <c r="Z3" s="8">
        <v>220</v>
      </c>
      <c r="AA3" s="8">
        <v>20</v>
      </c>
      <c r="AB3" s="1">
        <v>3</v>
      </c>
      <c r="AC3" s="1">
        <v>0.08</v>
      </c>
      <c r="AH3" s="11">
        <v>4</v>
      </c>
      <c r="AI3" s="3">
        <v>77</v>
      </c>
      <c r="AJ3" s="8">
        <v>60</v>
      </c>
      <c r="AK3" s="1">
        <v>24</v>
      </c>
      <c r="AL3" s="1">
        <v>1.7</v>
      </c>
      <c r="AN3" s="11">
        <v>4</v>
      </c>
      <c r="AO3" s="2">
        <v>73</v>
      </c>
      <c r="AP3" s="8">
        <v>100</v>
      </c>
      <c r="AQ3" s="1">
        <v>0</v>
      </c>
      <c r="AR3" s="1">
        <v>0.06</v>
      </c>
    </row>
    <row r="4" spans="2:44">
      <c r="B4" s="11">
        <v>16</v>
      </c>
      <c r="C4" s="2">
        <v>2</v>
      </c>
      <c r="D4" s="8">
        <v>220</v>
      </c>
      <c r="E4" s="8" t="s">
        <v>4</v>
      </c>
      <c r="F4" s="1">
        <v>6</v>
      </c>
      <c r="G4" s="1">
        <v>0.55000000000000004</v>
      </c>
      <c r="J4" s="11">
        <v>12</v>
      </c>
      <c r="K4" s="2">
        <v>22</v>
      </c>
      <c r="L4" s="8">
        <v>220</v>
      </c>
      <c r="M4" s="8">
        <v>19</v>
      </c>
      <c r="N4" s="1">
        <v>10</v>
      </c>
      <c r="O4" s="1">
        <v>0.63</v>
      </c>
      <c r="Q4" s="11">
        <v>8</v>
      </c>
      <c r="R4" s="2">
        <v>42</v>
      </c>
      <c r="S4" s="8">
        <v>220</v>
      </c>
      <c r="T4" s="8">
        <v>19</v>
      </c>
      <c r="U4" s="1">
        <v>6</v>
      </c>
      <c r="V4" s="1">
        <v>0.27</v>
      </c>
      <c r="X4" s="11">
        <v>4</v>
      </c>
      <c r="Y4" s="2">
        <v>62</v>
      </c>
      <c r="Z4" s="8">
        <v>220</v>
      </c>
      <c r="AA4" s="8">
        <v>19</v>
      </c>
      <c r="AB4" s="1">
        <v>3</v>
      </c>
      <c r="AC4" s="1">
        <v>0.03</v>
      </c>
      <c r="AH4" s="11">
        <v>4</v>
      </c>
      <c r="AI4" s="2">
        <v>78</v>
      </c>
      <c r="AJ4" s="8">
        <v>60</v>
      </c>
      <c r="AK4" s="1">
        <v>3</v>
      </c>
      <c r="AL4" s="1">
        <v>0.3</v>
      </c>
      <c r="AN4" s="11">
        <v>4</v>
      </c>
      <c r="AO4" s="2">
        <v>74</v>
      </c>
      <c r="AP4" s="8">
        <v>100</v>
      </c>
      <c r="AQ4" s="1">
        <v>0</v>
      </c>
      <c r="AR4" s="1">
        <v>0.06</v>
      </c>
    </row>
    <row r="5" spans="2:44">
      <c r="B5" s="11">
        <v>16</v>
      </c>
      <c r="C5" s="2">
        <v>3</v>
      </c>
      <c r="D5" s="8">
        <v>220</v>
      </c>
      <c r="E5" s="8" t="s">
        <v>4</v>
      </c>
      <c r="F5" s="1">
        <v>8</v>
      </c>
      <c r="G5" s="1">
        <v>0.69</v>
      </c>
      <c r="J5" s="11">
        <v>12</v>
      </c>
      <c r="K5" s="2">
        <v>23</v>
      </c>
      <c r="L5" s="8">
        <v>220</v>
      </c>
      <c r="M5" s="8">
        <v>18</v>
      </c>
      <c r="N5" s="1">
        <v>10</v>
      </c>
      <c r="O5" s="1">
        <v>0.63</v>
      </c>
      <c r="Q5" s="11">
        <v>8</v>
      </c>
      <c r="R5" s="2">
        <v>43</v>
      </c>
      <c r="S5" s="8">
        <v>220</v>
      </c>
      <c r="T5" s="8">
        <v>18</v>
      </c>
      <c r="U5" s="1">
        <v>5</v>
      </c>
      <c r="V5" s="1">
        <v>0.24</v>
      </c>
      <c r="X5" s="11">
        <v>4</v>
      </c>
      <c r="Y5" s="2">
        <v>63</v>
      </c>
      <c r="Z5" s="8">
        <v>220</v>
      </c>
      <c r="AA5" s="8">
        <v>18</v>
      </c>
      <c r="AB5" s="1">
        <v>0</v>
      </c>
      <c r="AC5" s="1">
        <v>0.03</v>
      </c>
      <c r="AH5" s="11">
        <v>4</v>
      </c>
      <c r="AI5" s="2">
        <v>79</v>
      </c>
      <c r="AJ5" s="8">
        <v>60</v>
      </c>
      <c r="AK5" s="1">
        <v>3</v>
      </c>
      <c r="AL5" s="1">
        <v>0.3</v>
      </c>
      <c r="AN5" s="11">
        <v>4</v>
      </c>
      <c r="AO5" s="2">
        <v>75</v>
      </c>
      <c r="AP5" s="8">
        <v>100</v>
      </c>
      <c r="AQ5" s="1">
        <v>0</v>
      </c>
      <c r="AR5" s="1">
        <v>0.06</v>
      </c>
    </row>
    <row r="6" spans="2:44">
      <c r="B6" s="11">
        <v>16</v>
      </c>
      <c r="C6" s="3">
        <v>4</v>
      </c>
      <c r="D6" s="8">
        <v>220</v>
      </c>
      <c r="E6" s="8" t="s">
        <v>4</v>
      </c>
      <c r="F6" s="1">
        <v>7</v>
      </c>
      <c r="G6" s="1">
        <v>0.62</v>
      </c>
      <c r="J6" s="11">
        <v>12</v>
      </c>
      <c r="K6" s="3">
        <v>24</v>
      </c>
      <c r="L6" s="8">
        <v>220</v>
      </c>
      <c r="M6" s="8">
        <v>17</v>
      </c>
      <c r="N6" s="1">
        <v>10</v>
      </c>
      <c r="O6" s="1">
        <v>0.63</v>
      </c>
      <c r="Q6" s="11">
        <v>8</v>
      </c>
      <c r="R6" s="3">
        <v>44</v>
      </c>
      <c r="S6" s="8">
        <v>220</v>
      </c>
      <c r="T6" s="8">
        <v>17</v>
      </c>
      <c r="U6" s="1">
        <v>6</v>
      </c>
      <c r="V6" s="1">
        <v>0.27</v>
      </c>
      <c r="X6" s="11">
        <v>4</v>
      </c>
      <c r="Y6" s="2">
        <v>64</v>
      </c>
      <c r="Z6" s="8">
        <v>220</v>
      </c>
      <c r="AA6" s="8">
        <v>17</v>
      </c>
      <c r="AB6" s="1">
        <v>0</v>
      </c>
      <c r="AC6" s="1">
        <v>0.08</v>
      </c>
      <c r="AH6" s="11">
        <v>4</v>
      </c>
      <c r="AI6" s="2">
        <v>80</v>
      </c>
      <c r="AJ6" s="8">
        <v>60</v>
      </c>
      <c r="AK6" s="1">
        <v>18</v>
      </c>
      <c r="AL6" s="1">
        <v>1.3</v>
      </c>
      <c r="AN6" s="11">
        <v>4</v>
      </c>
      <c r="AO6" s="2">
        <v>76</v>
      </c>
      <c r="AP6" s="8">
        <v>100</v>
      </c>
      <c r="AQ6" s="1">
        <v>3</v>
      </c>
      <c r="AR6" s="1">
        <v>0.18</v>
      </c>
    </row>
    <row r="7" spans="2:44">
      <c r="B7" s="11">
        <v>16</v>
      </c>
      <c r="C7" s="2">
        <v>5</v>
      </c>
      <c r="D7" s="8">
        <v>180</v>
      </c>
      <c r="E7" s="8" t="s">
        <v>5</v>
      </c>
      <c r="F7" s="1">
        <v>28</v>
      </c>
      <c r="G7" s="1">
        <v>2.63</v>
      </c>
      <c r="J7" s="11">
        <v>12</v>
      </c>
      <c r="K7" s="3">
        <v>25</v>
      </c>
      <c r="L7" s="8">
        <v>180</v>
      </c>
      <c r="M7" s="8">
        <v>16</v>
      </c>
      <c r="N7" s="1">
        <v>42</v>
      </c>
      <c r="O7" s="1">
        <v>2.9</v>
      </c>
      <c r="Q7" s="11">
        <v>8</v>
      </c>
      <c r="R7" s="2">
        <v>45</v>
      </c>
      <c r="S7" s="8">
        <v>180</v>
      </c>
      <c r="T7" s="8">
        <v>16</v>
      </c>
      <c r="U7" s="1">
        <v>5</v>
      </c>
      <c r="V7" s="1">
        <v>0.28999999999999998</v>
      </c>
      <c r="X7" s="11">
        <v>4</v>
      </c>
      <c r="Y7" s="2">
        <v>65</v>
      </c>
      <c r="Z7" s="8">
        <v>180</v>
      </c>
      <c r="AA7" s="8">
        <v>16</v>
      </c>
      <c r="AB7" s="1">
        <v>7</v>
      </c>
      <c r="AC7" s="1">
        <v>0.19</v>
      </c>
      <c r="AH7" s="11">
        <v>8</v>
      </c>
      <c r="AI7" s="2">
        <v>57</v>
      </c>
      <c r="AJ7" s="8">
        <v>60</v>
      </c>
      <c r="AK7" s="1">
        <v>6</v>
      </c>
      <c r="AL7" s="1">
        <v>1</v>
      </c>
      <c r="AN7" s="11">
        <v>8</v>
      </c>
      <c r="AO7" s="2">
        <v>53</v>
      </c>
      <c r="AP7" s="8">
        <v>100</v>
      </c>
      <c r="AQ7" s="1">
        <v>25</v>
      </c>
      <c r="AR7" s="1">
        <v>2.12</v>
      </c>
    </row>
    <row r="8" spans="2:44">
      <c r="B8" s="11">
        <v>16</v>
      </c>
      <c r="C8" s="2">
        <v>6</v>
      </c>
      <c r="D8" s="8">
        <v>180</v>
      </c>
      <c r="E8" s="8" t="s">
        <v>5</v>
      </c>
      <c r="F8" s="1">
        <v>30</v>
      </c>
      <c r="G8" s="1">
        <v>2.8</v>
      </c>
      <c r="J8" s="11">
        <v>12</v>
      </c>
      <c r="K8" s="2">
        <v>26</v>
      </c>
      <c r="L8" s="8">
        <v>180</v>
      </c>
      <c r="M8" s="8">
        <v>15</v>
      </c>
      <c r="N8" s="1">
        <v>39</v>
      </c>
      <c r="O8" s="1">
        <v>2.7</v>
      </c>
      <c r="Q8" s="11">
        <v>8</v>
      </c>
      <c r="R8" s="2">
        <v>46</v>
      </c>
      <c r="S8" s="8">
        <v>180</v>
      </c>
      <c r="T8" s="8">
        <v>15</v>
      </c>
      <c r="U8" s="1">
        <v>5</v>
      </c>
      <c r="V8" s="1">
        <v>0.28999999999999998</v>
      </c>
      <c r="X8" s="11">
        <v>4</v>
      </c>
      <c r="Y8" s="2">
        <v>66</v>
      </c>
      <c r="Z8" s="8">
        <v>180</v>
      </c>
      <c r="AA8" s="8">
        <v>15</v>
      </c>
      <c r="AB8" s="1">
        <v>3</v>
      </c>
      <c r="AC8" s="1">
        <v>0.1</v>
      </c>
      <c r="AH8" s="11">
        <v>8</v>
      </c>
      <c r="AI8" s="2">
        <v>58</v>
      </c>
      <c r="AJ8" s="8">
        <v>60</v>
      </c>
      <c r="AK8" s="1">
        <v>10</v>
      </c>
      <c r="AL8" s="1">
        <v>1.53</v>
      </c>
      <c r="AN8" s="11">
        <v>8</v>
      </c>
      <c r="AO8" s="2">
        <v>54</v>
      </c>
      <c r="AP8" s="8">
        <v>100</v>
      </c>
      <c r="AQ8" s="1">
        <v>23</v>
      </c>
      <c r="AR8" s="1">
        <v>1.96</v>
      </c>
    </row>
    <row r="9" spans="2:44">
      <c r="B9" s="11">
        <v>16</v>
      </c>
      <c r="C9" s="3">
        <v>7</v>
      </c>
      <c r="D9" s="8">
        <v>180</v>
      </c>
      <c r="E9" s="8" t="s">
        <v>5</v>
      </c>
      <c r="F9" s="1">
        <v>30</v>
      </c>
      <c r="G9" s="1">
        <v>2.8</v>
      </c>
      <c r="J9" s="11">
        <v>12</v>
      </c>
      <c r="K9" s="2">
        <v>27</v>
      </c>
      <c r="L9" s="8">
        <v>180</v>
      </c>
      <c r="M9" s="8">
        <v>14</v>
      </c>
      <c r="N9" s="1">
        <v>36</v>
      </c>
      <c r="O9" s="1">
        <v>2.5</v>
      </c>
      <c r="Q9" s="11">
        <v>8</v>
      </c>
      <c r="R9" s="2">
        <v>47</v>
      </c>
      <c r="S9" s="8">
        <v>180</v>
      </c>
      <c r="T9" s="8">
        <v>14</v>
      </c>
      <c r="U9" s="1">
        <v>6</v>
      </c>
      <c r="V9" s="1">
        <v>0.34</v>
      </c>
      <c r="X9" s="11">
        <v>4</v>
      </c>
      <c r="Y9" s="2">
        <v>67</v>
      </c>
      <c r="Z9" s="8">
        <v>180</v>
      </c>
      <c r="AA9" s="8">
        <v>14</v>
      </c>
      <c r="AB9" s="1">
        <v>0</v>
      </c>
      <c r="AC9" s="1">
        <v>0.03</v>
      </c>
      <c r="AH9" s="11">
        <v>8</v>
      </c>
      <c r="AI9" s="2">
        <v>59</v>
      </c>
      <c r="AJ9" s="8">
        <v>60</v>
      </c>
      <c r="AK9" s="1">
        <v>8</v>
      </c>
      <c r="AL9" s="1">
        <v>1.27</v>
      </c>
      <c r="AN9" s="11">
        <v>8</v>
      </c>
      <c r="AO9" s="2">
        <v>55</v>
      </c>
      <c r="AP9" s="8">
        <v>100</v>
      </c>
      <c r="AQ9" s="1">
        <v>21</v>
      </c>
      <c r="AR9" s="1">
        <v>1.8</v>
      </c>
    </row>
    <row r="10" spans="2:44">
      <c r="B10" s="11">
        <v>16</v>
      </c>
      <c r="C10" s="2">
        <v>8</v>
      </c>
      <c r="D10" s="8">
        <v>180</v>
      </c>
      <c r="E10" s="8" t="s">
        <v>5</v>
      </c>
      <c r="F10" s="1">
        <v>28</v>
      </c>
      <c r="G10" s="1">
        <v>2.63</v>
      </c>
      <c r="J10" s="11">
        <v>12</v>
      </c>
      <c r="K10" s="2">
        <v>28</v>
      </c>
      <c r="L10" s="8">
        <v>180</v>
      </c>
      <c r="M10" s="8">
        <v>13</v>
      </c>
      <c r="N10" s="1">
        <v>38</v>
      </c>
      <c r="O10" s="1">
        <v>2.64</v>
      </c>
      <c r="Q10" s="11">
        <v>8</v>
      </c>
      <c r="R10" s="3">
        <v>48</v>
      </c>
      <c r="S10" s="8">
        <v>180</v>
      </c>
      <c r="T10" s="8">
        <v>13</v>
      </c>
      <c r="U10" s="1">
        <v>8</v>
      </c>
      <c r="V10" s="1">
        <v>0.42</v>
      </c>
      <c r="X10" s="11">
        <v>4</v>
      </c>
      <c r="Y10" s="2">
        <v>68</v>
      </c>
      <c r="Z10" s="8">
        <v>180</v>
      </c>
      <c r="AA10" s="8">
        <v>13</v>
      </c>
      <c r="AB10" s="1">
        <v>0</v>
      </c>
      <c r="AC10" s="1">
        <v>0.03</v>
      </c>
      <c r="AH10" s="11">
        <v>8</v>
      </c>
      <c r="AI10" s="3">
        <v>60</v>
      </c>
      <c r="AJ10" s="8">
        <v>60</v>
      </c>
      <c r="AK10" s="1">
        <v>8</v>
      </c>
      <c r="AL10" s="1">
        <v>1.27</v>
      </c>
      <c r="AN10" s="11">
        <v>8</v>
      </c>
      <c r="AO10" s="3">
        <v>56</v>
      </c>
      <c r="AP10" s="8">
        <v>100</v>
      </c>
      <c r="AQ10" s="1">
        <v>23</v>
      </c>
      <c r="AR10" s="1">
        <v>1.96</v>
      </c>
    </row>
    <row r="11" spans="2:44">
      <c r="B11" s="11">
        <v>16</v>
      </c>
      <c r="C11" s="3">
        <v>9</v>
      </c>
      <c r="D11" s="8">
        <v>140</v>
      </c>
      <c r="E11" s="8" t="s">
        <v>6</v>
      </c>
      <c r="F11" s="1">
        <v>19</v>
      </c>
      <c r="G11" s="1">
        <v>2.35</v>
      </c>
      <c r="J11" s="11">
        <v>12</v>
      </c>
      <c r="K11" s="2">
        <v>29</v>
      </c>
      <c r="L11" s="8">
        <v>140</v>
      </c>
      <c r="M11" s="8">
        <v>12</v>
      </c>
      <c r="N11" s="1">
        <v>30</v>
      </c>
      <c r="O11" s="1">
        <v>2.7</v>
      </c>
      <c r="Q11" s="11">
        <v>8</v>
      </c>
      <c r="R11" s="2">
        <v>49</v>
      </c>
      <c r="S11" s="8">
        <v>140</v>
      </c>
      <c r="T11" s="8">
        <v>12</v>
      </c>
      <c r="U11" s="1">
        <v>5</v>
      </c>
      <c r="V11" s="1">
        <v>0.37</v>
      </c>
      <c r="X11" s="11">
        <v>4</v>
      </c>
      <c r="Y11" s="2">
        <v>69</v>
      </c>
      <c r="Z11" s="8">
        <v>140</v>
      </c>
      <c r="AA11" s="8">
        <v>12</v>
      </c>
      <c r="AB11" s="1">
        <v>0</v>
      </c>
      <c r="AC11" s="1">
        <v>0.13</v>
      </c>
      <c r="AH11" s="11">
        <v>12</v>
      </c>
      <c r="AI11" s="2">
        <v>37</v>
      </c>
      <c r="AJ11" s="8">
        <v>60</v>
      </c>
      <c r="AK11" s="1">
        <v>8</v>
      </c>
      <c r="AL11" s="1">
        <v>1.9</v>
      </c>
      <c r="AN11" s="11">
        <v>12</v>
      </c>
      <c r="AO11" s="2">
        <v>33</v>
      </c>
      <c r="AP11" s="8">
        <v>100</v>
      </c>
      <c r="AQ11" s="1">
        <v>18</v>
      </c>
      <c r="AR11" s="1">
        <v>2.34</v>
      </c>
    </row>
    <row r="12" spans="2:44">
      <c r="B12" s="11">
        <v>16</v>
      </c>
      <c r="C12" s="2">
        <v>10</v>
      </c>
      <c r="D12" s="8">
        <v>140</v>
      </c>
      <c r="E12" s="8" t="s">
        <v>6</v>
      </c>
      <c r="F12" s="1">
        <v>21</v>
      </c>
      <c r="G12" s="1">
        <v>2.57</v>
      </c>
      <c r="J12" s="11">
        <v>12</v>
      </c>
      <c r="K12" s="2">
        <v>30</v>
      </c>
      <c r="L12" s="8">
        <v>140</v>
      </c>
      <c r="M12" s="8">
        <v>11</v>
      </c>
      <c r="N12" s="1">
        <v>30</v>
      </c>
      <c r="O12" s="1">
        <v>2.7</v>
      </c>
      <c r="Q12" s="11">
        <v>8</v>
      </c>
      <c r="R12" s="2">
        <v>50</v>
      </c>
      <c r="S12" s="8">
        <v>140</v>
      </c>
      <c r="T12" s="8">
        <v>11</v>
      </c>
      <c r="U12" s="1">
        <v>5</v>
      </c>
      <c r="V12" s="1">
        <v>0.37</v>
      </c>
      <c r="X12" s="11">
        <v>4</v>
      </c>
      <c r="Y12" s="2">
        <v>70</v>
      </c>
      <c r="Z12" s="8">
        <v>140</v>
      </c>
      <c r="AA12" s="8">
        <v>11</v>
      </c>
      <c r="AB12" s="1">
        <v>3</v>
      </c>
      <c r="AC12" s="1">
        <v>0.04</v>
      </c>
      <c r="AH12" s="11">
        <v>12</v>
      </c>
      <c r="AI12" s="2">
        <v>38</v>
      </c>
      <c r="AJ12" s="8">
        <v>60</v>
      </c>
      <c r="AK12" s="1">
        <v>11</v>
      </c>
      <c r="AL12" s="1">
        <v>2.5</v>
      </c>
      <c r="AN12" s="11">
        <v>12</v>
      </c>
      <c r="AO12" s="2">
        <v>34</v>
      </c>
      <c r="AP12" s="8">
        <v>100</v>
      </c>
      <c r="AQ12" s="1">
        <v>18</v>
      </c>
      <c r="AR12" s="1">
        <v>2.34</v>
      </c>
    </row>
    <row r="13" spans="2:44">
      <c r="B13" s="11">
        <v>16</v>
      </c>
      <c r="C13" s="2">
        <v>11</v>
      </c>
      <c r="D13" s="8">
        <v>140</v>
      </c>
      <c r="E13" s="8" t="s">
        <v>6</v>
      </c>
      <c r="F13" s="1">
        <v>22</v>
      </c>
      <c r="G13" s="1">
        <v>2.69</v>
      </c>
      <c r="J13" s="11">
        <v>12</v>
      </c>
      <c r="K13" s="3">
        <v>31</v>
      </c>
      <c r="L13" s="8">
        <v>140</v>
      </c>
      <c r="M13" s="8">
        <v>10</v>
      </c>
      <c r="N13" s="1">
        <v>32</v>
      </c>
      <c r="O13" s="1">
        <v>2.84</v>
      </c>
      <c r="Q13" s="11">
        <v>8</v>
      </c>
      <c r="R13" s="2">
        <v>51</v>
      </c>
      <c r="S13" s="8">
        <v>140</v>
      </c>
      <c r="T13" s="8">
        <v>10</v>
      </c>
      <c r="U13" s="1">
        <v>43</v>
      </c>
      <c r="V13" s="1">
        <v>2.5499999999999998</v>
      </c>
      <c r="X13" s="11">
        <v>4</v>
      </c>
      <c r="Y13" s="2">
        <v>71</v>
      </c>
      <c r="Z13" s="8">
        <v>140</v>
      </c>
      <c r="AA13" s="8">
        <v>10</v>
      </c>
      <c r="AB13" s="1">
        <v>3</v>
      </c>
      <c r="AC13" s="1">
        <v>0.13</v>
      </c>
      <c r="AH13" s="11">
        <v>12</v>
      </c>
      <c r="AI13" s="2">
        <v>39</v>
      </c>
      <c r="AJ13" s="8">
        <v>60</v>
      </c>
      <c r="AK13" s="1">
        <v>10</v>
      </c>
      <c r="AL13" s="1">
        <v>2.2999999999999998</v>
      </c>
      <c r="AN13" s="11">
        <v>12</v>
      </c>
      <c r="AO13" s="2">
        <v>35</v>
      </c>
      <c r="AP13" s="8">
        <v>100</v>
      </c>
      <c r="AQ13" s="1">
        <v>18</v>
      </c>
      <c r="AR13" s="1">
        <v>2.34</v>
      </c>
    </row>
    <row r="14" spans="2:44">
      <c r="B14" s="11">
        <v>16</v>
      </c>
      <c r="C14" s="2">
        <v>12</v>
      </c>
      <c r="D14" s="8">
        <v>140</v>
      </c>
      <c r="E14" s="8" t="s">
        <v>6</v>
      </c>
      <c r="F14" s="1">
        <v>22</v>
      </c>
      <c r="G14" s="1">
        <v>2.69</v>
      </c>
      <c r="J14" s="11">
        <v>12</v>
      </c>
      <c r="K14" s="2">
        <v>32</v>
      </c>
      <c r="L14" s="8">
        <v>140</v>
      </c>
      <c r="M14" s="8">
        <v>9</v>
      </c>
      <c r="N14" s="1">
        <v>31</v>
      </c>
      <c r="O14" s="1">
        <v>2.79</v>
      </c>
      <c r="Q14" s="11">
        <v>8</v>
      </c>
      <c r="R14" s="3">
        <v>52</v>
      </c>
      <c r="S14" s="8">
        <v>140</v>
      </c>
      <c r="T14" s="8">
        <v>9</v>
      </c>
      <c r="U14" s="1">
        <v>41</v>
      </c>
      <c r="V14" s="1">
        <v>2.4300000000000002</v>
      </c>
      <c r="X14" s="11">
        <v>4</v>
      </c>
      <c r="Y14" s="2">
        <v>72</v>
      </c>
      <c r="Z14" s="8">
        <v>140</v>
      </c>
      <c r="AA14" s="8">
        <v>9</v>
      </c>
      <c r="AB14" s="1">
        <v>3</v>
      </c>
      <c r="AC14" s="1">
        <v>0.13</v>
      </c>
      <c r="AH14" s="11">
        <v>12</v>
      </c>
      <c r="AI14" s="3">
        <v>40</v>
      </c>
      <c r="AJ14" s="8">
        <v>60</v>
      </c>
      <c r="AK14" s="1">
        <v>12</v>
      </c>
      <c r="AL14" s="1">
        <v>2.7</v>
      </c>
      <c r="AN14" s="11">
        <v>12</v>
      </c>
      <c r="AO14" s="3">
        <v>36</v>
      </c>
      <c r="AP14" s="8">
        <v>100</v>
      </c>
      <c r="AQ14" s="1">
        <v>18</v>
      </c>
      <c r="AR14" s="1">
        <v>2.34</v>
      </c>
    </row>
    <row r="15" spans="2:44">
      <c r="B15" s="11">
        <v>16</v>
      </c>
      <c r="C15" s="3">
        <v>13</v>
      </c>
      <c r="D15" s="8">
        <v>100</v>
      </c>
      <c r="E15" s="8" t="s">
        <v>7</v>
      </c>
      <c r="F15" s="1">
        <v>14</v>
      </c>
      <c r="G15" s="1">
        <v>2.48</v>
      </c>
      <c r="J15" s="11">
        <v>12</v>
      </c>
      <c r="K15" s="2">
        <v>33</v>
      </c>
      <c r="L15" s="8">
        <v>100</v>
      </c>
      <c r="M15" s="8">
        <v>8</v>
      </c>
      <c r="N15" s="1">
        <v>18</v>
      </c>
      <c r="O15" s="1">
        <v>2.34</v>
      </c>
      <c r="Q15" s="11">
        <v>8</v>
      </c>
      <c r="R15" s="2">
        <v>53</v>
      </c>
      <c r="S15" s="8">
        <v>100</v>
      </c>
      <c r="T15" s="8">
        <v>8</v>
      </c>
      <c r="U15" s="1">
        <v>25</v>
      </c>
      <c r="V15" s="1">
        <v>2.12</v>
      </c>
      <c r="X15" s="11">
        <v>4</v>
      </c>
      <c r="Y15" s="2">
        <v>73</v>
      </c>
      <c r="Z15" s="8">
        <v>100</v>
      </c>
      <c r="AA15" s="8">
        <v>8</v>
      </c>
      <c r="AB15" s="1">
        <v>0</v>
      </c>
      <c r="AC15" s="1">
        <v>0.06</v>
      </c>
      <c r="AE15" t="s">
        <v>8</v>
      </c>
      <c r="AH15" s="11">
        <v>16</v>
      </c>
      <c r="AI15" s="3">
        <v>17</v>
      </c>
      <c r="AJ15" s="8">
        <v>60</v>
      </c>
      <c r="AK15" s="1">
        <v>10</v>
      </c>
      <c r="AL15" s="1">
        <v>3.07</v>
      </c>
      <c r="AN15" s="11">
        <v>16</v>
      </c>
      <c r="AO15" s="3">
        <v>13</v>
      </c>
      <c r="AP15" s="8">
        <v>100</v>
      </c>
      <c r="AQ15" s="1">
        <v>14</v>
      </c>
      <c r="AR15" s="1">
        <v>2.48</v>
      </c>
    </row>
    <row r="16" spans="2:44" ht="16">
      <c r="B16" s="11">
        <v>16</v>
      </c>
      <c r="C16" s="2">
        <v>14</v>
      </c>
      <c r="D16" s="8">
        <v>100</v>
      </c>
      <c r="E16" s="8" t="s">
        <v>7</v>
      </c>
      <c r="F16" s="1">
        <v>14</v>
      </c>
      <c r="G16" s="1">
        <v>2.48</v>
      </c>
      <c r="J16" s="11">
        <v>12</v>
      </c>
      <c r="K16" s="2">
        <v>34</v>
      </c>
      <c r="L16" s="8">
        <v>100</v>
      </c>
      <c r="M16" s="8">
        <v>7</v>
      </c>
      <c r="N16" s="1">
        <v>18</v>
      </c>
      <c r="O16" s="1">
        <v>2.34</v>
      </c>
      <c r="Q16" s="11">
        <v>8</v>
      </c>
      <c r="R16" s="2">
        <v>54</v>
      </c>
      <c r="S16" s="8">
        <v>100</v>
      </c>
      <c r="T16" s="8">
        <v>7</v>
      </c>
      <c r="U16" s="1">
        <v>23</v>
      </c>
      <c r="V16" s="1">
        <v>1.96</v>
      </c>
      <c r="X16" s="11">
        <v>4</v>
      </c>
      <c r="Y16" s="2">
        <v>74</v>
      </c>
      <c r="Z16" s="8">
        <v>100</v>
      </c>
      <c r="AA16" s="8">
        <v>7</v>
      </c>
      <c r="AB16" s="1">
        <v>0</v>
      </c>
      <c r="AC16" s="1">
        <v>0.06</v>
      </c>
      <c r="AE16" s="7" t="s">
        <v>9</v>
      </c>
      <c r="AH16" s="11">
        <v>16</v>
      </c>
      <c r="AI16" s="2">
        <v>18</v>
      </c>
      <c r="AJ16" s="8">
        <v>60</v>
      </c>
      <c r="AK16" s="1">
        <v>8</v>
      </c>
      <c r="AL16" s="1">
        <v>2.4500000000000002</v>
      </c>
      <c r="AN16" s="11">
        <v>16</v>
      </c>
      <c r="AO16" s="2">
        <v>14</v>
      </c>
      <c r="AP16" s="8">
        <v>100</v>
      </c>
      <c r="AQ16" s="1">
        <v>14</v>
      </c>
      <c r="AR16" s="1">
        <v>2.48</v>
      </c>
    </row>
    <row r="17" spans="2:50" ht="16">
      <c r="B17" s="11">
        <v>16</v>
      </c>
      <c r="C17" s="2">
        <v>15</v>
      </c>
      <c r="D17" s="8">
        <v>100</v>
      </c>
      <c r="E17" s="8" t="s">
        <v>7</v>
      </c>
      <c r="F17" s="1">
        <v>14</v>
      </c>
      <c r="G17" s="1">
        <v>2.48</v>
      </c>
      <c r="J17" s="11">
        <v>12</v>
      </c>
      <c r="K17" s="2">
        <v>35</v>
      </c>
      <c r="L17" s="8">
        <v>100</v>
      </c>
      <c r="M17" s="8">
        <v>6</v>
      </c>
      <c r="N17" s="1">
        <v>18</v>
      </c>
      <c r="O17" s="1">
        <v>2.34</v>
      </c>
      <c r="Q17" s="11">
        <v>8</v>
      </c>
      <c r="R17" s="2">
        <v>55</v>
      </c>
      <c r="S17" s="8">
        <v>100</v>
      </c>
      <c r="T17" s="8">
        <v>6</v>
      </c>
      <c r="U17" s="1">
        <v>21</v>
      </c>
      <c r="V17" s="1">
        <v>1.8</v>
      </c>
      <c r="X17" s="11">
        <v>4</v>
      </c>
      <c r="Y17" s="2">
        <v>75</v>
      </c>
      <c r="Z17" s="8">
        <v>100</v>
      </c>
      <c r="AA17" s="8">
        <v>6</v>
      </c>
      <c r="AB17" s="1">
        <v>0</v>
      </c>
      <c r="AC17" s="1">
        <v>0.06</v>
      </c>
      <c r="AE17" s="7" t="s">
        <v>10</v>
      </c>
      <c r="AH17" s="11">
        <v>16</v>
      </c>
      <c r="AI17" s="2">
        <v>19</v>
      </c>
      <c r="AJ17" s="8">
        <v>60</v>
      </c>
      <c r="AK17" s="1">
        <v>8</v>
      </c>
      <c r="AL17" s="1">
        <v>2.5299999999999998</v>
      </c>
      <c r="AN17" s="11">
        <v>16</v>
      </c>
      <c r="AO17" s="2">
        <v>15</v>
      </c>
      <c r="AP17" s="8">
        <v>100</v>
      </c>
      <c r="AQ17" s="1">
        <v>14</v>
      </c>
      <c r="AR17" s="1">
        <v>2.48</v>
      </c>
    </row>
    <row r="18" spans="2:50">
      <c r="B18" s="11">
        <v>16</v>
      </c>
      <c r="C18" s="2">
        <v>16</v>
      </c>
      <c r="D18" s="8">
        <v>100</v>
      </c>
      <c r="E18" s="8" t="s">
        <v>7</v>
      </c>
      <c r="F18" s="1">
        <v>14</v>
      </c>
      <c r="G18" s="1">
        <v>2.48</v>
      </c>
      <c r="J18" s="11">
        <v>12</v>
      </c>
      <c r="K18" s="3">
        <v>36</v>
      </c>
      <c r="L18" s="8">
        <v>100</v>
      </c>
      <c r="M18" s="8">
        <v>5</v>
      </c>
      <c r="N18" s="1">
        <v>18</v>
      </c>
      <c r="O18" s="1">
        <v>2.34</v>
      </c>
      <c r="Q18" s="11">
        <v>8</v>
      </c>
      <c r="R18" s="3">
        <v>56</v>
      </c>
      <c r="S18" s="8">
        <v>100</v>
      </c>
      <c r="T18" s="8">
        <v>5</v>
      </c>
      <c r="U18" s="1">
        <v>23</v>
      </c>
      <c r="V18" s="1">
        <v>1.96</v>
      </c>
      <c r="X18" s="11">
        <v>4</v>
      </c>
      <c r="Y18" s="2">
        <v>76</v>
      </c>
      <c r="Z18" s="8">
        <v>100</v>
      </c>
      <c r="AA18" s="8">
        <v>5</v>
      </c>
      <c r="AB18" s="1">
        <v>3</v>
      </c>
      <c r="AC18" s="1">
        <v>0.18</v>
      </c>
      <c r="AH18" s="11">
        <v>16</v>
      </c>
      <c r="AI18" s="2">
        <v>20</v>
      </c>
      <c r="AJ18" s="8">
        <v>60</v>
      </c>
      <c r="AK18" s="1">
        <v>8</v>
      </c>
      <c r="AL18" s="1">
        <v>2.5299999999999998</v>
      </c>
      <c r="AN18" s="11">
        <v>16</v>
      </c>
      <c r="AO18" s="2">
        <v>16</v>
      </c>
      <c r="AP18" s="8">
        <v>100</v>
      </c>
      <c r="AQ18" s="1">
        <v>14</v>
      </c>
      <c r="AR18" s="1">
        <v>2.48</v>
      </c>
    </row>
    <row r="19" spans="2:50">
      <c r="B19" s="11">
        <v>16</v>
      </c>
      <c r="C19" s="3">
        <v>17</v>
      </c>
      <c r="D19" s="8">
        <v>60</v>
      </c>
      <c r="E19" s="8" t="s">
        <v>11</v>
      </c>
      <c r="F19" s="1">
        <v>10</v>
      </c>
      <c r="G19" s="1">
        <v>3.07</v>
      </c>
      <c r="J19" s="11">
        <v>12</v>
      </c>
      <c r="K19" s="2">
        <v>37</v>
      </c>
      <c r="L19" s="8">
        <v>60</v>
      </c>
      <c r="M19" s="8">
        <v>4</v>
      </c>
      <c r="N19" s="1">
        <v>8</v>
      </c>
      <c r="O19" s="1">
        <v>1.9</v>
      </c>
      <c r="Q19" s="11">
        <v>8</v>
      </c>
      <c r="R19" s="2">
        <v>57</v>
      </c>
      <c r="S19" s="8">
        <v>60</v>
      </c>
      <c r="T19" s="8">
        <v>4</v>
      </c>
      <c r="U19" s="1">
        <v>6</v>
      </c>
      <c r="V19" s="1">
        <v>1</v>
      </c>
      <c r="X19" s="11">
        <v>4</v>
      </c>
      <c r="Y19" s="3">
        <v>77</v>
      </c>
      <c r="Z19" s="8">
        <v>60</v>
      </c>
      <c r="AA19" s="8">
        <v>4</v>
      </c>
      <c r="AB19" s="1">
        <v>3</v>
      </c>
      <c r="AC19" s="1">
        <v>1.7</v>
      </c>
      <c r="AH19" s="12"/>
      <c r="AI19" s="13"/>
      <c r="AJ19" s="14"/>
      <c r="AK19" s="15"/>
      <c r="AL19" s="15"/>
    </row>
    <row r="20" spans="2:50">
      <c r="B20" s="11">
        <v>16</v>
      </c>
      <c r="C20" s="2">
        <v>18</v>
      </c>
      <c r="D20" s="8">
        <v>60</v>
      </c>
      <c r="E20" s="8" t="s">
        <v>11</v>
      </c>
      <c r="F20" s="1">
        <v>8</v>
      </c>
      <c r="G20" s="1">
        <v>2.4500000000000002</v>
      </c>
      <c r="J20" s="11">
        <v>12</v>
      </c>
      <c r="K20" s="2">
        <v>38</v>
      </c>
      <c r="L20" s="8">
        <v>60</v>
      </c>
      <c r="M20" s="8">
        <v>3</v>
      </c>
      <c r="N20" s="1">
        <v>11</v>
      </c>
      <c r="O20" s="1">
        <v>2.5</v>
      </c>
      <c r="Q20" s="11">
        <v>8</v>
      </c>
      <c r="R20" s="2">
        <v>58</v>
      </c>
      <c r="S20" s="8">
        <v>60</v>
      </c>
      <c r="T20" s="8">
        <v>3</v>
      </c>
      <c r="U20" s="1">
        <v>10</v>
      </c>
      <c r="V20" s="1">
        <v>1.53</v>
      </c>
      <c r="X20" s="11">
        <v>4</v>
      </c>
      <c r="Y20" s="2">
        <v>78</v>
      </c>
      <c r="Z20" s="8">
        <v>60</v>
      </c>
      <c r="AA20" s="8">
        <v>3</v>
      </c>
      <c r="AB20" s="1">
        <v>3</v>
      </c>
      <c r="AC20" s="1">
        <v>0.3</v>
      </c>
      <c r="AH20" s="2" t="s">
        <v>0</v>
      </c>
      <c r="AI20" s="2" t="s">
        <v>1</v>
      </c>
      <c r="AJ20" s="2" t="s">
        <v>2</v>
      </c>
      <c r="AK20" s="2" t="s">
        <v>60</v>
      </c>
      <c r="AL20" s="2" t="s">
        <v>3</v>
      </c>
      <c r="AN20" s="2" t="s">
        <v>0</v>
      </c>
      <c r="AO20" s="2" t="s">
        <v>1</v>
      </c>
      <c r="AP20" s="2" t="s">
        <v>2</v>
      </c>
      <c r="AQ20" s="2" t="s">
        <v>60</v>
      </c>
      <c r="AR20" s="2" t="s">
        <v>3</v>
      </c>
      <c r="AT20" s="2" t="s">
        <v>0</v>
      </c>
      <c r="AU20" s="2" t="s">
        <v>1</v>
      </c>
      <c r="AV20" s="2" t="s">
        <v>2</v>
      </c>
      <c r="AW20" s="2" t="s">
        <v>60</v>
      </c>
      <c r="AX20" s="2" t="s">
        <v>3</v>
      </c>
    </row>
    <row r="21" spans="2:50">
      <c r="B21" s="11">
        <v>16</v>
      </c>
      <c r="C21" s="2">
        <v>19</v>
      </c>
      <c r="D21" s="8">
        <v>60</v>
      </c>
      <c r="E21" s="8" t="s">
        <v>11</v>
      </c>
      <c r="F21" s="1">
        <v>8</v>
      </c>
      <c r="G21" s="1">
        <v>2.5299999999999998</v>
      </c>
      <c r="J21" s="11">
        <v>12</v>
      </c>
      <c r="K21" s="2">
        <v>39</v>
      </c>
      <c r="L21" s="8">
        <v>60</v>
      </c>
      <c r="M21" s="8">
        <v>2</v>
      </c>
      <c r="N21" s="1">
        <v>10</v>
      </c>
      <c r="O21" s="1">
        <v>2.2999999999999998</v>
      </c>
      <c r="Q21" s="11">
        <v>8</v>
      </c>
      <c r="R21" s="2">
        <v>59</v>
      </c>
      <c r="S21" s="8">
        <v>60</v>
      </c>
      <c r="T21" s="8">
        <v>2</v>
      </c>
      <c r="U21" s="1">
        <v>8</v>
      </c>
      <c r="V21" s="1">
        <v>1.27</v>
      </c>
      <c r="X21" s="11">
        <v>4</v>
      </c>
      <c r="Y21" s="2">
        <v>79</v>
      </c>
      <c r="Z21" s="8">
        <v>60</v>
      </c>
      <c r="AA21" s="8">
        <v>2</v>
      </c>
      <c r="AB21" s="1">
        <v>18</v>
      </c>
      <c r="AC21" s="1">
        <v>0.3</v>
      </c>
      <c r="AH21" s="11">
        <v>4</v>
      </c>
      <c r="AI21" s="2">
        <v>69</v>
      </c>
      <c r="AJ21" s="8">
        <v>140</v>
      </c>
      <c r="AK21" s="1">
        <v>3</v>
      </c>
      <c r="AL21" s="1">
        <v>0.13</v>
      </c>
      <c r="AN21" s="11">
        <v>4</v>
      </c>
      <c r="AO21" s="2">
        <v>65</v>
      </c>
      <c r="AP21" s="8">
        <v>180</v>
      </c>
      <c r="AQ21" s="1">
        <v>7</v>
      </c>
      <c r="AR21" s="1">
        <v>0.19</v>
      </c>
      <c r="AT21" s="11">
        <v>4</v>
      </c>
      <c r="AU21" s="2">
        <v>61</v>
      </c>
      <c r="AV21" s="8">
        <v>220</v>
      </c>
      <c r="AW21" s="1">
        <v>3</v>
      </c>
      <c r="AX21" s="1">
        <v>0.08</v>
      </c>
    </row>
    <row r="22" spans="2:50">
      <c r="B22" s="11">
        <v>16</v>
      </c>
      <c r="C22" s="2">
        <v>20</v>
      </c>
      <c r="D22" s="8">
        <v>60</v>
      </c>
      <c r="E22" s="8" t="s">
        <v>11</v>
      </c>
      <c r="F22" s="1">
        <v>8</v>
      </c>
      <c r="G22" s="1">
        <v>2.5299999999999998</v>
      </c>
      <c r="J22" s="11">
        <v>12</v>
      </c>
      <c r="K22" s="3">
        <v>40</v>
      </c>
      <c r="L22" s="8">
        <v>60</v>
      </c>
      <c r="M22" s="8">
        <v>1</v>
      </c>
      <c r="N22" s="1">
        <v>12</v>
      </c>
      <c r="O22" s="1">
        <v>2.7</v>
      </c>
      <c r="Q22" s="11">
        <v>8</v>
      </c>
      <c r="R22" s="3">
        <v>60</v>
      </c>
      <c r="S22" s="8">
        <v>60</v>
      </c>
      <c r="T22" s="8">
        <v>1</v>
      </c>
      <c r="U22" s="1">
        <v>8</v>
      </c>
      <c r="V22" s="1">
        <v>1.27</v>
      </c>
      <c r="X22" s="11">
        <v>4</v>
      </c>
      <c r="Y22" s="2">
        <v>80</v>
      </c>
      <c r="Z22" s="8">
        <v>60</v>
      </c>
      <c r="AA22" s="8">
        <v>1</v>
      </c>
      <c r="AB22" s="1">
        <v>24</v>
      </c>
      <c r="AC22" s="1">
        <v>1.3</v>
      </c>
      <c r="AH22" s="11">
        <v>4</v>
      </c>
      <c r="AI22" s="2">
        <v>70</v>
      </c>
      <c r="AJ22" s="8">
        <v>140</v>
      </c>
      <c r="AK22" s="1">
        <v>0</v>
      </c>
      <c r="AL22" s="1">
        <v>0.04</v>
      </c>
      <c r="AN22" s="11">
        <v>4</v>
      </c>
      <c r="AO22" s="2">
        <v>66</v>
      </c>
      <c r="AP22" s="8">
        <v>180</v>
      </c>
      <c r="AQ22" s="1">
        <v>3</v>
      </c>
      <c r="AR22" s="1">
        <v>0.1</v>
      </c>
      <c r="AT22" s="11">
        <v>4</v>
      </c>
      <c r="AU22" s="2">
        <v>62</v>
      </c>
      <c r="AV22" s="8">
        <v>220</v>
      </c>
      <c r="AW22" s="1">
        <v>0</v>
      </c>
      <c r="AX22" s="1">
        <v>0.03</v>
      </c>
    </row>
    <row r="23" spans="2:50">
      <c r="AH23" s="11">
        <v>4</v>
      </c>
      <c r="AI23" s="2">
        <v>71</v>
      </c>
      <c r="AJ23" s="8">
        <v>140</v>
      </c>
      <c r="AK23" s="1">
        <v>3</v>
      </c>
      <c r="AL23" s="1">
        <v>0.13</v>
      </c>
      <c r="AN23" s="11">
        <v>4</v>
      </c>
      <c r="AO23" s="2">
        <v>67</v>
      </c>
      <c r="AP23" s="8">
        <v>180</v>
      </c>
      <c r="AQ23" s="1">
        <v>0</v>
      </c>
      <c r="AR23" s="1">
        <v>0.03</v>
      </c>
      <c r="AT23" s="11">
        <v>4</v>
      </c>
      <c r="AU23" s="2">
        <v>63</v>
      </c>
      <c r="AV23" s="8">
        <v>220</v>
      </c>
      <c r="AW23" s="1">
        <v>0</v>
      </c>
      <c r="AX23" s="1">
        <v>0.03</v>
      </c>
    </row>
    <row r="24" spans="2:50">
      <c r="AH24" s="11">
        <v>4</v>
      </c>
      <c r="AI24" s="2">
        <v>72</v>
      </c>
      <c r="AJ24" s="8">
        <v>140</v>
      </c>
      <c r="AK24" s="1">
        <v>3</v>
      </c>
      <c r="AL24" s="1">
        <v>0.13</v>
      </c>
      <c r="AN24" s="11">
        <v>4</v>
      </c>
      <c r="AO24" s="2">
        <v>68</v>
      </c>
      <c r="AP24" s="8">
        <v>180</v>
      </c>
      <c r="AQ24" s="1">
        <v>0</v>
      </c>
      <c r="AR24" s="1">
        <v>0.03</v>
      </c>
      <c r="AT24" s="11">
        <v>4</v>
      </c>
      <c r="AU24" s="2">
        <v>64</v>
      </c>
      <c r="AV24" s="8">
        <v>220</v>
      </c>
      <c r="AW24" s="1">
        <v>3</v>
      </c>
      <c r="AX24" s="1">
        <v>0.08</v>
      </c>
    </row>
    <row r="25" spans="2:50">
      <c r="Q25" s="18" t="s">
        <v>12</v>
      </c>
      <c r="R25" s="18"/>
      <c r="S25" s="18"/>
      <c r="T25" s="18"/>
      <c r="AH25" s="11">
        <v>8</v>
      </c>
      <c r="AI25" s="2">
        <v>49</v>
      </c>
      <c r="AJ25" s="8">
        <v>140</v>
      </c>
      <c r="AK25" s="1">
        <v>5</v>
      </c>
      <c r="AL25" s="1">
        <v>0.37</v>
      </c>
      <c r="AN25" s="11">
        <v>8</v>
      </c>
      <c r="AO25" s="2">
        <v>45</v>
      </c>
      <c r="AP25" s="8">
        <v>180</v>
      </c>
      <c r="AQ25" s="1">
        <v>5</v>
      </c>
      <c r="AR25" s="1">
        <v>0.28999999999999998</v>
      </c>
      <c r="AT25" s="11">
        <v>8</v>
      </c>
      <c r="AU25" s="2">
        <v>41</v>
      </c>
      <c r="AV25" s="8">
        <v>220</v>
      </c>
      <c r="AW25" s="1">
        <v>9</v>
      </c>
      <c r="AX25" s="1">
        <v>0.38</v>
      </c>
    </row>
    <row r="26" spans="2:50">
      <c r="Q26" s="2">
        <v>4</v>
      </c>
      <c r="R26" s="2">
        <v>8</v>
      </c>
      <c r="S26" s="2">
        <v>12</v>
      </c>
      <c r="T26" s="2">
        <v>16</v>
      </c>
      <c r="V26" s="16"/>
      <c r="W26" s="16"/>
      <c r="AH26" s="11">
        <v>8</v>
      </c>
      <c r="AI26" s="2">
        <v>50</v>
      </c>
      <c r="AJ26" s="8">
        <v>140</v>
      </c>
      <c r="AK26" s="1">
        <v>5</v>
      </c>
      <c r="AL26" s="1">
        <v>0.37</v>
      </c>
      <c r="AN26" s="11">
        <v>8</v>
      </c>
      <c r="AO26" s="2">
        <v>46</v>
      </c>
      <c r="AP26" s="8">
        <v>180</v>
      </c>
      <c r="AQ26" s="1">
        <v>5</v>
      </c>
      <c r="AR26" s="1">
        <v>0.28999999999999998</v>
      </c>
      <c r="AT26" s="11">
        <v>8</v>
      </c>
      <c r="AU26" s="2">
        <v>42</v>
      </c>
      <c r="AV26" s="8">
        <v>220</v>
      </c>
      <c r="AW26" s="1">
        <v>6</v>
      </c>
      <c r="AX26" s="1">
        <v>0.27</v>
      </c>
    </row>
    <row r="27" spans="2:50">
      <c r="P27" s="9">
        <v>60</v>
      </c>
      <c r="Q27" s="1">
        <v>1.3</v>
      </c>
      <c r="R27" s="1">
        <v>1.27</v>
      </c>
      <c r="S27" s="1">
        <v>2.7</v>
      </c>
      <c r="T27" s="1">
        <v>2.5299999999999998</v>
      </c>
      <c r="V27" s="16"/>
      <c r="W27" s="16"/>
      <c r="AH27" s="11">
        <v>8</v>
      </c>
      <c r="AI27" s="2">
        <v>51</v>
      </c>
      <c r="AJ27" s="8">
        <v>140</v>
      </c>
      <c r="AK27" s="1">
        <v>43</v>
      </c>
      <c r="AL27" s="1">
        <v>2.5499999999999998</v>
      </c>
      <c r="AN27" s="11">
        <v>8</v>
      </c>
      <c r="AO27" s="2">
        <v>47</v>
      </c>
      <c r="AP27" s="8">
        <v>180</v>
      </c>
      <c r="AQ27" s="1">
        <v>6</v>
      </c>
      <c r="AR27" s="1">
        <v>0.34</v>
      </c>
      <c r="AT27" s="11">
        <v>8</v>
      </c>
      <c r="AU27" s="2">
        <v>43</v>
      </c>
      <c r="AV27" s="8">
        <v>220</v>
      </c>
      <c r="AW27" s="1">
        <v>5</v>
      </c>
      <c r="AX27" s="1">
        <v>0.24</v>
      </c>
    </row>
    <row r="28" spans="2:50">
      <c r="P28" s="9">
        <v>60</v>
      </c>
      <c r="Q28" s="1">
        <v>0.3</v>
      </c>
      <c r="R28" s="1">
        <v>1.27</v>
      </c>
      <c r="S28" s="1">
        <v>2.2999999999999998</v>
      </c>
      <c r="T28" s="1">
        <v>2.5299999999999998</v>
      </c>
      <c r="V28" s="16"/>
      <c r="W28" s="16"/>
      <c r="AH28" s="11">
        <v>8</v>
      </c>
      <c r="AI28" s="3">
        <v>52</v>
      </c>
      <c r="AJ28" s="8">
        <v>140</v>
      </c>
      <c r="AK28" s="1">
        <v>41</v>
      </c>
      <c r="AL28" s="1">
        <v>2.4300000000000002</v>
      </c>
      <c r="AN28" s="11">
        <v>8</v>
      </c>
      <c r="AO28" s="3">
        <v>48</v>
      </c>
      <c r="AP28" s="8">
        <v>180</v>
      </c>
      <c r="AQ28" s="1">
        <v>8</v>
      </c>
      <c r="AR28" s="1">
        <v>0.42</v>
      </c>
      <c r="AT28" s="11">
        <v>8</v>
      </c>
      <c r="AU28" s="3">
        <v>44</v>
      </c>
      <c r="AV28" s="8">
        <v>220</v>
      </c>
      <c r="AW28" s="1">
        <v>6</v>
      </c>
      <c r="AX28" s="1">
        <v>0.27</v>
      </c>
    </row>
    <row r="29" spans="2:50">
      <c r="P29" s="9">
        <v>60</v>
      </c>
      <c r="Q29" s="1">
        <v>0.3</v>
      </c>
      <c r="R29" s="1">
        <v>1.53</v>
      </c>
      <c r="S29" s="1">
        <v>2.5</v>
      </c>
      <c r="T29" s="1">
        <v>2.4500000000000002</v>
      </c>
      <c r="V29" s="16"/>
      <c r="W29" s="16"/>
      <c r="AH29" s="11">
        <v>12</v>
      </c>
      <c r="AI29" s="2">
        <v>29</v>
      </c>
      <c r="AJ29" s="8">
        <v>140</v>
      </c>
      <c r="AK29" s="1">
        <v>30</v>
      </c>
      <c r="AL29" s="1">
        <v>2.7</v>
      </c>
      <c r="AN29" s="11">
        <v>12</v>
      </c>
      <c r="AO29" s="3">
        <v>25</v>
      </c>
      <c r="AP29" s="8">
        <v>180</v>
      </c>
      <c r="AQ29" s="1">
        <v>42</v>
      </c>
      <c r="AR29" s="1">
        <v>2.9</v>
      </c>
      <c r="AT29" s="11">
        <v>12</v>
      </c>
      <c r="AU29" s="2">
        <v>21</v>
      </c>
      <c r="AV29" s="8">
        <v>220</v>
      </c>
      <c r="AW29" s="1">
        <v>12</v>
      </c>
      <c r="AX29" s="1">
        <v>0.74</v>
      </c>
    </row>
    <row r="30" spans="2:50">
      <c r="P30" s="9">
        <v>60</v>
      </c>
      <c r="Q30" s="1">
        <v>1.7</v>
      </c>
      <c r="R30" s="1">
        <v>1</v>
      </c>
      <c r="S30" s="1">
        <v>1.9</v>
      </c>
      <c r="T30" s="1">
        <v>3.07</v>
      </c>
      <c r="V30" s="16"/>
      <c r="W30" s="16"/>
      <c r="AH30" s="11">
        <v>12</v>
      </c>
      <c r="AI30" s="2">
        <v>30</v>
      </c>
      <c r="AJ30" s="8">
        <v>140</v>
      </c>
      <c r="AK30" s="1">
        <v>30</v>
      </c>
      <c r="AL30" s="1">
        <v>2.7</v>
      </c>
      <c r="AN30" s="11">
        <v>12</v>
      </c>
      <c r="AO30" s="2">
        <v>26</v>
      </c>
      <c r="AP30" s="8">
        <v>180</v>
      </c>
      <c r="AQ30" s="1">
        <v>39</v>
      </c>
      <c r="AR30" s="1">
        <v>2.7</v>
      </c>
      <c r="AT30" s="11">
        <v>12</v>
      </c>
      <c r="AU30" s="2">
        <v>22</v>
      </c>
      <c r="AV30" s="8">
        <v>220</v>
      </c>
      <c r="AW30" s="1">
        <v>10</v>
      </c>
      <c r="AX30" s="1">
        <v>0.63</v>
      </c>
    </row>
    <row r="31" spans="2:50">
      <c r="P31" s="9">
        <v>100</v>
      </c>
      <c r="Q31" s="1">
        <v>0.18</v>
      </c>
      <c r="R31" s="1">
        <v>1.96</v>
      </c>
      <c r="S31" s="1">
        <v>2.34</v>
      </c>
      <c r="T31" s="1">
        <v>2.48</v>
      </c>
      <c r="V31" s="16"/>
      <c r="W31" s="16"/>
      <c r="AH31" s="11">
        <v>12</v>
      </c>
      <c r="AI31" s="3">
        <v>31</v>
      </c>
      <c r="AJ31" s="8">
        <v>140</v>
      </c>
      <c r="AK31" s="1">
        <v>32</v>
      </c>
      <c r="AL31" s="1">
        <v>2.84</v>
      </c>
      <c r="AN31" s="11">
        <v>12</v>
      </c>
      <c r="AO31" s="2">
        <v>27</v>
      </c>
      <c r="AP31" s="8">
        <v>180</v>
      </c>
      <c r="AQ31" s="1">
        <v>36</v>
      </c>
      <c r="AR31" s="1">
        <v>2.5</v>
      </c>
      <c r="AT31" s="11">
        <v>12</v>
      </c>
      <c r="AU31" s="2">
        <v>23</v>
      </c>
      <c r="AV31" s="8">
        <v>220</v>
      </c>
      <c r="AW31" s="1">
        <v>10</v>
      </c>
      <c r="AX31" s="1">
        <v>0.63</v>
      </c>
    </row>
    <row r="32" spans="2:50">
      <c r="P32" s="9">
        <v>100</v>
      </c>
      <c r="Q32" s="1">
        <v>0.06</v>
      </c>
      <c r="R32" s="1">
        <v>1.8</v>
      </c>
      <c r="S32" s="1">
        <v>2.34</v>
      </c>
      <c r="T32" s="1">
        <v>2.48</v>
      </c>
      <c r="V32" s="16"/>
      <c r="W32" s="16"/>
      <c r="AH32" s="11">
        <v>12</v>
      </c>
      <c r="AI32" s="2">
        <v>32</v>
      </c>
      <c r="AJ32" s="8">
        <v>140</v>
      </c>
      <c r="AK32" s="1">
        <v>31</v>
      </c>
      <c r="AL32" s="1">
        <v>2.79</v>
      </c>
      <c r="AN32" s="11">
        <v>12</v>
      </c>
      <c r="AO32" s="2">
        <v>28</v>
      </c>
      <c r="AP32" s="8">
        <v>180</v>
      </c>
      <c r="AQ32" s="1">
        <v>38</v>
      </c>
      <c r="AR32" s="1">
        <v>2.64</v>
      </c>
      <c r="AT32" s="11">
        <v>12</v>
      </c>
      <c r="AU32" s="3">
        <v>24</v>
      </c>
      <c r="AV32" s="8">
        <v>220</v>
      </c>
      <c r="AW32" s="1">
        <v>10</v>
      </c>
      <c r="AX32" s="1">
        <v>0.63</v>
      </c>
    </row>
    <row r="33" spans="16:50">
      <c r="P33" s="9">
        <v>100</v>
      </c>
      <c r="Q33" s="1">
        <v>0.06</v>
      </c>
      <c r="R33" s="1">
        <v>1.96</v>
      </c>
      <c r="S33" s="1">
        <v>2.34</v>
      </c>
      <c r="T33" s="1">
        <v>2.48</v>
      </c>
      <c r="V33" s="16"/>
      <c r="W33" s="16"/>
      <c r="AH33" s="11">
        <v>16</v>
      </c>
      <c r="AI33" s="3">
        <v>9</v>
      </c>
      <c r="AJ33" s="8">
        <v>140</v>
      </c>
      <c r="AK33" s="1">
        <v>19</v>
      </c>
      <c r="AL33" s="1">
        <v>2.35</v>
      </c>
      <c r="AN33" s="11">
        <v>16</v>
      </c>
      <c r="AO33" s="2">
        <v>5</v>
      </c>
      <c r="AP33" s="8">
        <v>180</v>
      </c>
      <c r="AQ33" s="1">
        <v>28</v>
      </c>
      <c r="AR33" s="1">
        <v>2.63</v>
      </c>
      <c r="AT33" s="11">
        <v>16</v>
      </c>
      <c r="AU33" s="2">
        <v>1</v>
      </c>
      <c r="AV33" s="8">
        <v>220</v>
      </c>
      <c r="AW33" s="1">
        <v>6</v>
      </c>
      <c r="AX33" s="1">
        <v>0.55000000000000004</v>
      </c>
    </row>
    <row r="34" spans="16:50">
      <c r="P34" s="9">
        <v>100</v>
      </c>
      <c r="Q34" s="1">
        <v>0.06</v>
      </c>
      <c r="R34" s="1">
        <v>2.12</v>
      </c>
      <c r="S34" s="1">
        <v>2.34</v>
      </c>
      <c r="T34" s="1">
        <v>2.48</v>
      </c>
      <c r="V34" s="16"/>
      <c r="W34" s="16"/>
      <c r="AH34" s="11">
        <v>16</v>
      </c>
      <c r="AI34" s="2">
        <v>10</v>
      </c>
      <c r="AJ34" s="8">
        <v>140</v>
      </c>
      <c r="AK34" s="1">
        <v>21</v>
      </c>
      <c r="AL34" s="1">
        <v>2.57</v>
      </c>
      <c r="AN34" s="11">
        <v>16</v>
      </c>
      <c r="AO34" s="2">
        <v>6</v>
      </c>
      <c r="AP34" s="8">
        <v>180</v>
      </c>
      <c r="AQ34" s="1">
        <v>30</v>
      </c>
      <c r="AR34" s="1">
        <v>2.8</v>
      </c>
      <c r="AT34" s="11">
        <v>16</v>
      </c>
      <c r="AU34" s="2">
        <v>2</v>
      </c>
      <c r="AV34" s="8">
        <v>220</v>
      </c>
      <c r="AW34" s="1">
        <v>6</v>
      </c>
      <c r="AX34" s="1">
        <v>0.55000000000000004</v>
      </c>
    </row>
    <row r="35" spans="16:50">
      <c r="P35" s="9">
        <v>140</v>
      </c>
      <c r="Q35" s="1">
        <v>0.13</v>
      </c>
      <c r="R35" s="1">
        <v>2.4300000000000002</v>
      </c>
      <c r="S35" s="1">
        <v>2.79</v>
      </c>
      <c r="T35" s="1">
        <v>2.69</v>
      </c>
      <c r="V35" s="16"/>
      <c r="W35" s="16"/>
      <c r="AH35" s="11">
        <v>16</v>
      </c>
      <c r="AI35" s="2">
        <v>11</v>
      </c>
      <c r="AJ35" s="8">
        <v>140</v>
      </c>
      <c r="AK35" s="1">
        <v>22</v>
      </c>
      <c r="AL35" s="1">
        <v>2.69</v>
      </c>
      <c r="AN35" s="11">
        <v>16</v>
      </c>
      <c r="AO35" s="3">
        <v>7</v>
      </c>
      <c r="AP35" s="8">
        <v>180</v>
      </c>
      <c r="AQ35" s="1">
        <v>30</v>
      </c>
      <c r="AR35" s="1">
        <v>2.8</v>
      </c>
      <c r="AT35" s="11">
        <v>16</v>
      </c>
      <c r="AU35" s="2">
        <v>3</v>
      </c>
      <c r="AV35" s="8">
        <v>220</v>
      </c>
      <c r="AW35" s="1">
        <v>8</v>
      </c>
      <c r="AX35" s="1">
        <v>0.69</v>
      </c>
    </row>
    <row r="36" spans="16:50">
      <c r="P36" s="9">
        <v>140</v>
      </c>
      <c r="Q36" s="1">
        <v>0.13</v>
      </c>
      <c r="R36" s="1">
        <v>2.5499999999999998</v>
      </c>
      <c r="S36" s="1">
        <v>2.84</v>
      </c>
      <c r="T36" s="1">
        <v>2.69</v>
      </c>
      <c r="V36" s="16"/>
      <c r="W36" s="16"/>
      <c r="AH36" s="11">
        <v>16</v>
      </c>
      <c r="AI36" s="2">
        <v>12</v>
      </c>
      <c r="AJ36" s="8">
        <v>140</v>
      </c>
      <c r="AK36" s="1">
        <v>22</v>
      </c>
      <c r="AL36" s="1">
        <v>2.69</v>
      </c>
      <c r="AN36" s="11">
        <v>16</v>
      </c>
      <c r="AO36" s="2">
        <v>8</v>
      </c>
      <c r="AP36" s="8">
        <v>180</v>
      </c>
      <c r="AQ36" s="1">
        <v>28</v>
      </c>
      <c r="AR36" s="1">
        <v>2.63</v>
      </c>
      <c r="AT36" s="11">
        <v>16</v>
      </c>
      <c r="AU36" s="3">
        <v>4</v>
      </c>
      <c r="AV36" s="8">
        <v>220</v>
      </c>
      <c r="AW36" s="1">
        <v>7</v>
      </c>
      <c r="AX36" s="1">
        <v>0.62</v>
      </c>
    </row>
    <row r="37" spans="16:50">
      <c r="P37" s="9">
        <v>140</v>
      </c>
      <c r="Q37" s="1">
        <v>0.04</v>
      </c>
      <c r="R37" s="1">
        <v>0.37</v>
      </c>
      <c r="S37" s="1">
        <v>2.7</v>
      </c>
      <c r="T37" s="1">
        <v>2.57</v>
      </c>
      <c r="V37" s="16"/>
      <c r="W37" s="16"/>
    </row>
    <row r="38" spans="16:50">
      <c r="P38" s="9">
        <v>140</v>
      </c>
      <c r="Q38" s="1">
        <v>0.13</v>
      </c>
      <c r="R38" s="1">
        <v>0.37</v>
      </c>
      <c r="S38" s="1">
        <v>2.7</v>
      </c>
      <c r="T38" s="1">
        <v>2.35</v>
      </c>
      <c r="V38" s="16"/>
      <c r="W38" s="16"/>
    </row>
    <row r="39" spans="16:50">
      <c r="P39" s="9">
        <v>180</v>
      </c>
      <c r="Q39" s="1">
        <v>0.03</v>
      </c>
      <c r="R39" s="1">
        <v>0.42</v>
      </c>
      <c r="S39" s="1">
        <v>2.64</v>
      </c>
      <c r="T39" s="1">
        <v>2.63</v>
      </c>
      <c r="V39" s="16"/>
      <c r="W39" s="16"/>
    </row>
    <row r="40" spans="16:50">
      <c r="P40" s="9">
        <v>180</v>
      </c>
      <c r="Q40" s="1">
        <v>0.03</v>
      </c>
      <c r="R40" s="1">
        <v>0.34</v>
      </c>
      <c r="S40" s="1">
        <v>2.5</v>
      </c>
      <c r="T40" s="1">
        <v>2.8</v>
      </c>
      <c r="V40" s="16"/>
      <c r="W40" s="16"/>
    </row>
    <row r="41" spans="16:50">
      <c r="P41" s="9">
        <v>180</v>
      </c>
      <c r="Q41" s="1">
        <v>0.1</v>
      </c>
      <c r="R41" s="1">
        <v>0.28999999999999998</v>
      </c>
      <c r="S41" s="1">
        <v>2.7</v>
      </c>
      <c r="T41" s="1">
        <v>2.8</v>
      </c>
      <c r="V41" s="16"/>
      <c r="W41" s="16"/>
    </row>
    <row r="42" spans="16:50">
      <c r="P42" s="9">
        <v>180</v>
      </c>
      <c r="Q42" s="1">
        <v>0.19</v>
      </c>
      <c r="R42" s="1">
        <v>0.28999999999999998</v>
      </c>
      <c r="S42" s="1">
        <v>2.9</v>
      </c>
      <c r="T42" s="1">
        <v>2.63</v>
      </c>
      <c r="V42" s="16"/>
      <c r="W42" s="16"/>
    </row>
    <row r="43" spans="16:50">
      <c r="P43" s="9">
        <v>220</v>
      </c>
      <c r="Q43" s="1">
        <v>0.08</v>
      </c>
      <c r="R43" s="1">
        <v>0.27</v>
      </c>
      <c r="S43" s="1">
        <v>0.63</v>
      </c>
      <c r="T43" s="1">
        <v>0.62</v>
      </c>
      <c r="V43" s="16"/>
      <c r="W43" s="16"/>
    </row>
    <row r="44" spans="16:50">
      <c r="P44" s="9">
        <v>220</v>
      </c>
      <c r="Q44" s="1">
        <v>0.03</v>
      </c>
      <c r="R44" s="1">
        <v>0.24</v>
      </c>
      <c r="S44" s="1">
        <v>0.63</v>
      </c>
      <c r="T44" s="1">
        <v>0.69</v>
      </c>
      <c r="V44" s="16"/>
      <c r="W44" s="16"/>
    </row>
    <row r="45" spans="16:50">
      <c r="P45" s="9">
        <v>220</v>
      </c>
      <c r="Q45" s="1">
        <v>0.03</v>
      </c>
      <c r="R45" s="1">
        <v>0.27</v>
      </c>
      <c r="S45" s="1">
        <v>0.63</v>
      </c>
      <c r="T45" s="1">
        <v>0.55000000000000004</v>
      </c>
      <c r="V45" s="16"/>
      <c r="W45" s="16"/>
    </row>
    <row r="46" spans="16:50">
      <c r="P46" s="9">
        <v>220</v>
      </c>
      <c r="Q46" s="1">
        <v>0.08</v>
      </c>
      <c r="R46" s="1">
        <v>0.38</v>
      </c>
      <c r="S46" s="1">
        <v>0.74</v>
      </c>
      <c r="T46" s="1">
        <v>0.55000000000000004</v>
      </c>
    </row>
    <row r="67" spans="1:9">
      <c r="C67" s="18" t="s">
        <v>12</v>
      </c>
      <c r="D67" s="18"/>
      <c r="E67" s="18"/>
      <c r="F67" s="18"/>
      <c r="G67" s="1" t="s">
        <v>69</v>
      </c>
      <c r="H67" t="s">
        <v>71</v>
      </c>
      <c r="I67" t="s">
        <v>70</v>
      </c>
    </row>
    <row r="68" spans="1:9">
      <c r="C68" s="2">
        <v>16</v>
      </c>
      <c r="D68" s="2">
        <v>12</v>
      </c>
      <c r="E68" s="2">
        <v>8</v>
      </c>
      <c r="F68" s="2">
        <v>4</v>
      </c>
      <c r="G68" s="2"/>
    </row>
    <row r="69" spans="1:9">
      <c r="A69">
        <v>1</v>
      </c>
      <c r="B69" s="9">
        <v>60</v>
      </c>
      <c r="C69" s="1">
        <v>8</v>
      </c>
      <c r="D69" s="1">
        <f>VLOOKUP(A69,$M$3:$N$22,2,0)</f>
        <v>12</v>
      </c>
      <c r="E69" s="1">
        <f>VLOOKUP(A69,$T$3:$U$22,2,0)</f>
        <v>8</v>
      </c>
      <c r="F69" s="1">
        <f>VLOOKUP(A69,$AA$3:$AB$22,2,0)</f>
        <v>24</v>
      </c>
      <c r="G69" s="1">
        <f>-1/2*1/G96*F96</f>
        <v>29.5</v>
      </c>
      <c r="H69">
        <v>31</v>
      </c>
      <c r="I69">
        <v>15.47</v>
      </c>
    </row>
    <row r="70" spans="1:9">
      <c r="A70">
        <v>2</v>
      </c>
      <c r="B70" s="9">
        <v>60</v>
      </c>
      <c r="C70" s="1">
        <v>8</v>
      </c>
      <c r="D70" s="1">
        <f t="shared" ref="D70:D88" si="0">VLOOKUP(A70,$M$3:$N$22,2,0)</f>
        <v>10</v>
      </c>
      <c r="E70" s="1">
        <f t="shared" ref="E70:E88" si="1">VLOOKUP(A70,$T$3:$U$22,2,0)</f>
        <v>8</v>
      </c>
      <c r="F70" s="1">
        <f t="shared" ref="F70:F88" si="2">VLOOKUP(A70,$AA$3:$AB$22,2,0)</f>
        <v>18</v>
      </c>
      <c r="G70" s="1">
        <f>-1/2*1/G97*F97</f>
        <v>29.5</v>
      </c>
      <c r="H70">
        <v>31</v>
      </c>
      <c r="I70">
        <v>15.47</v>
      </c>
    </row>
    <row r="71" spans="1:9">
      <c r="A71">
        <v>3</v>
      </c>
      <c r="B71" s="9">
        <v>60</v>
      </c>
      <c r="C71" s="1">
        <v>8</v>
      </c>
      <c r="D71" s="1">
        <f t="shared" si="0"/>
        <v>11</v>
      </c>
      <c r="E71" s="1">
        <f t="shared" si="1"/>
        <v>10</v>
      </c>
      <c r="F71" s="1">
        <f t="shared" si="2"/>
        <v>3</v>
      </c>
      <c r="G71" s="1">
        <f>-1/2*1/G97*F97</f>
        <v>29.5</v>
      </c>
      <c r="H71">
        <v>31</v>
      </c>
      <c r="I71">
        <v>15.47</v>
      </c>
    </row>
    <row r="72" spans="1:9">
      <c r="A72">
        <v>4</v>
      </c>
      <c r="B72" s="9">
        <v>60</v>
      </c>
      <c r="C72" s="1">
        <v>10</v>
      </c>
      <c r="D72" s="1">
        <f t="shared" si="0"/>
        <v>8</v>
      </c>
      <c r="E72" s="1">
        <f t="shared" si="1"/>
        <v>6</v>
      </c>
      <c r="F72" s="1">
        <f t="shared" si="2"/>
        <v>3</v>
      </c>
      <c r="G72" s="1">
        <f>-1/2*1/G97*F97</f>
        <v>29.5</v>
      </c>
      <c r="H72">
        <v>31</v>
      </c>
      <c r="I72">
        <v>15.47</v>
      </c>
    </row>
    <row r="73" spans="1:9">
      <c r="A73">
        <v>5</v>
      </c>
      <c r="B73" s="9">
        <v>100</v>
      </c>
      <c r="C73" s="1">
        <v>14</v>
      </c>
      <c r="D73" s="1">
        <f t="shared" si="0"/>
        <v>18</v>
      </c>
      <c r="E73" s="1">
        <f t="shared" si="1"/>
        <v>23</v>
      </c>
      <c r="F73" s="1">
        <f t="shared" si="2"/>
        <v>3</v>
      </c>
      <c r="G73" s="1">
        <v>21.722222222222221</v>
      </c>
      <c r="H73">
        <v>47</v>
      </c>
      <c r="I73">
        <v>15.47</v>
      </c>
    </row>
    <row r="74" spans="1:9">
      <c r="A74">
        <v>6</v>
      </c>
      <c r="B74" s="9">
        <v>100</v>
      </c>
      <c r="C74" s="1">
        <v>14</v>
      </c>
      <c r="D74" s="1">
        <f t="shared" si="0"/>
        <v>18</v>
      </c>
      <c r="E74" s="1">
        <f t="shared" si="1"/>
        <v>21</v>
      </c>
      <c r="F74" s="1">
        <f t="shared" si="2"/>
        <v>0</v>
      </c>
      <c r="G74" s="1">
        <f>-1/2*1/AVERAGEA(G98:G99)*AVERAGEA(F98:F99)</f>
        <v>21.722222222222221</v>
      </c>
      <c r="H74">
        <v>47</v>
      </c>
      <c r="I74">
        <v>15.47</v>
      </c>
    </row>
    <row r="75" spans="1:9">
      <c r="A75">
        <v>7</v>
      </c>
      <c r="B75" s="9">
        <v>100</v>
      </c>
      <c r="C75" s="1">
        <v>14</v>
      </c>
      <c r="D75" s="1">
        <f t="shared" si="0"/>
        <v>18</v>
      </c>
      <c r="E75" s="1">
        <f t="shared" si="1"/>
        <v>23</v>
      </c>
      <c r="F75" s="1">
        <f t="shared" si="2"/>
        <v>0</v>
      </c>
      <c r="G75" s="1">
        <v>21.722222222222221</v>
      </c>
      <c r="H75">
        <v>47</v>
      </c>
      <c r="I75">
        <v>15.47</v>
      </c>
    </row>
    <row r="76" spans="1:9">
      <c r="A76">
        <v>8</v>
      </c>
      <c r="B76" s="9">
        <v>100</v>
      </c>
      <c r="C76" s="1">
        <v>14</v>
      </c>
      <c r="D76" s="1">
        <f t="shared" si="0"/>
        <v>18</v>
      </c>
      <c r="E76" s="1">
        <f t="shared" si="1"/>
        <v>25</v>
      </c>
      <c r="F76" s="1">
        <f t="shared" si="2"/>
        <v>0</v>
      </c>
      <c r="G76" s="1">
        <v>21.722222222222221</v>
      </c>
      <c r="H76">
        <v>47</v>
      </c>
      <c r="I76">
        <v>15.47</v>
      </c>
    </row>
    <row r="77" spans="1:9">
      <c r="A77">
        <v>9</v>
      </c>
      <c r="B77" s="9">
        <v>140</v>
      </c>
      <c r="C77" s="1">
        <v>22</v>
      </c>
      <c r="D77" s="1">
        <f t="shared" si="0"/>
        <v>31</v>
      </c>
      <c r="E77" s="1">
        <f t="shared" si="1"/>
        <v>41</v>
      </c>
      <c r="F77" s="1">
        <f t="shared" si="2"/>
        <v>3</v>
      </c>
      <c r="G77" s="1">
        <f>-1/2*1/G100*F100</f>
        <v>12.227272727272728</v>
      </c>
      <c r="H77">
        <v>87</v>
      </c>
      <c r="I77">
        <v>15.47</v>
      </c>
    </row>
    <row r="78" spans="1:9">
      <c r="A78">
        <v>10</v>
      </c>
      <c r="B78" s="9">
        <v>140</v>
      </c>
      <c r="C78" s="1">
        <v>22</v>
      </c>
      <c r="D78" s="1">
        <f t="shared" si="0"/>
        <v>32</v>
      </c>
      <c r="E78" s="1">
        <f t="shared" si="1"/>
        <v>43</v>
      </c>
      <c r="F78" s="1">
        <f t="shared" si="2"/>
        <v>3</v>
      </c>
      <c r="G78" s="1">
        <f>-1/2*1/AVERAGEA(G100:G101)*F100</f>
        <v>12.227272727272728</v>
      </c>
      <c r="H78">
        <v>87</v>
      </c>
      <c r="I78">
        <v>15.47</v>
      </c>
    </row>
    <row r="79" spans="1:9">
      <c r="A79">
        <v>11</v>
      </c>
      <c r="B79" s="9">
        <v>140</v>
      </c>
      <c r="C79" s="1">
        <v>21</v>
      </c>
      <c r="D79" s="1">
        <f t="shared" si="0"/>
        <v>30</v>
      </c>
      <c r="E79" s="1">
        <f t="shared" si="1"/>
        <v>5</v>
      </c>
      <c r="F79" s="1">
        <f t="shared" si="2"/>
        <v>3</v>
      </c>
      <c r="G79" s="1">
        <f>-1/2*1/AVERAGEA(G101:G101)*F101</f>
        <v>12.227272727272728</v>
      </c>
      <c r="H79">
        <v>87</v>
      </c>
      <c r="I79">
        <v>15.47</v>
      </c>
    </row>
    <row r="80" spans="1:9">
      <c r="A80">
        <v>12</v>
      </c>
      <c r="B80" s="9">
        <v>140</v>
      </c>
      <c r="C80" s="1">
        <v>19</v>
      </c>
      <c r="D80" s="1">
        <f t="shared" si="0"/>
        <v>30</v>
      </c>
      <c r="E80" s="1">
        <f t="shared" si="1"/>
        <v>5</v>
      </c>
      <c r="F80" s="1">
        <f t="shared" si="2"/>
        <v>0</v>
      </c>
      <c r="G80" s="1">
        <f>-1/2*1/AVERAGEA(G100:G101)*F101</f>
        <v>12.227272727272728</v>
      </c>
      <c r="H80">
        <v>87</v>
      </c>
      <c r="I80">
        <v>15.47</v>
      </c>
    </row>
    <row r="81" spans="1:9">
      <c r="A81">
        <v>13</v>
      </c>
      <c r="B81" s="9">
        <v>180</v>
      </c>
      <c r="C81" s="1">
        <v>28</v>
      </c>
      <c r="D81" s="1">
        <f t="shared" si="0"/>
        <v>38</v>
      </c>
      <c r="E81" s="1">
        <f t="shared" si="1"/>
        <v>8</v>
      </c>
      <c r="F81" s="1">
        <f t="shared" si="2"/>
        <v>0</v>
      </c>
      <c r="G81" s="1">
        <f>-1/2*1/AVERAGEA(G102:G103)*AVERAGEA(F102:F103)</f>
        <v>8.7307692307692299</v>
      </c>
      <c r="H81">
        <v>26</v>
      </c>
      <c r="I81">
        <v>15.47</v>
      </c>
    </row>
    <row r="82" spans="1:9">
      <c r="A82">
        <v>14</v>
      </c>
      <c r="B82" s="9">
        <v>180</v>
      </c>
      <c r="C82" s="1">
        <v>30</v>
      </c>
      <c r="D82" s="1">
        <f t="shared" si="0"/>
        <v>36</v>
      </c>
      <c r="E82" s="1">
        <f t="shared" si="1"/>
        <v>6</v>
      </c>
      <c r="F82" s="1">
        <f t="shared" si="2"/>
        <v>0</v>
      </c>
      <c r="G82" s="1">
        <v>8.7307692307692299</v>
      </c>
      <c r="H82">
        <v>26</v>
      </c>
      <c r="I82">
        <v>15.47</v>
      </c>
    </row>
    <row r="83" spans="1:9">
      <c r="A83">
        <v>15</v>
      </c>
      <c r="B83" s="9">
        <v>180</v>
      </c>
      <c r="C83" s="1">
        <v>30</v>
      </c>
      <c r="D83" s="1">
        <f t="shared" si="0"/>
        <v>39</v>
      </c>
      <c r="E83" s="1">
        <f t="shared" si="1"/>
        <v>5</v>
      </c>
      <c r="F83" s="1">
        <f t="shared" si="2"/>
        <v>3</v>
      </c>
      <c r="G83" s="1">
        <v>8.7307692307692299</v>
      </c>
      <c r="H83">
        <v>26</v>
      </c>
      <c r="I83">
        <v>15.47</v>
      </c>
    </row>
    <row r="84" spans="1:9">
      <c r="A84">
        <v>16</v>
      </c>
      <c r="B84" s="9">
        <v>180</v>
      </c>
      <c r="C84" s="1">
        <v>28</v>
      </c>
      <c r="D84" s="1">
        <f t="shared" si="0"/>
        <v>42</v>
      </c>
      <c r="E84" s="1">
        <f t="shared" si="1"/>
        <v>5</v>
      </c>
      <c r="F84" s="1">
        <f t="shared" si="2"/>
        <v>7</v>
      </c>
      <c r="G84" s="1">
        <v>8.7307692307692299</v>
      </c>
      <c r="H84">
        <v>26</v>
      </c>
      <c r="I84">
        <v>15.47</v>
      </c>
    </row>
    <row r="85" spans="1:9">
      <c r="A85">
        <v>17</v>
      </c>
      <c r="B85" s="9">
        <v>220</v>
      </c>
      <c r="C85" s="1">
        <v>7</v>
      </c>
      <c r="D85" s="1">
        <f t="shared" si="0"/>
        <v>10</v>
      </c>
      <c r="E85" s="1">
        <f t="shared" si="1"/>
        <v>6</v>
      </c>
      <c r="F85" s="1">
        <f t="shared" si="2"/>
        <v>0</v>
      </c>
      <c r="G85" s="1">
        <f>-1/2*1/AVERAGEA(G104:G105)*AVERAGEA(F104:F105)</f>
        <v>6.596774193548387</v>
      </c>
      <c r="H85">
        <v>14</v>
      </c>
      <c r="I85">
        <v>15.47</v>
      </c>
    </row>
    <row r="86" spans="1:9">
      <c r="A86">
        <v>18</v>
      </c>
      <c r="B86" s="9">
        <v>220</v>
      </c>
      <c r="C86" s="1">
        <v>8</v>
      </c>
      <c r="D86" s="1">
        <f t="shared" si="0"/>
        <v>10</v>
      </c>
      <c r="E86" s="1">
        <f t="shared" si="1"/>
        <v>5</v>
      </c>
      <c r="F86" s="1">
        <f t="shared" si="2"/>
        <v>0</v>
      </c>
      <c r="G86" s="1">
        <v>6.596774193548387</v>
      </c>
      <c r="H86">
        <v>14</v>
      </c>
      <c r="I86">
        <v>15.47</v>
      </c>
    </row>
    <row r="87" spans="1:9">
      <c r="A87">
        <v>19</v>
      </c>
      <c r="B87" s="9">
        <v>220</v>
      </c>
      <c r="C87" s="1">
        <v>6</v>
      </c>
      <c r="D87" s="1">
        <f t="shared" si="0"/>
        <v>10</v>
      </c>
      <c r="E87" s="1">
        <f t="shared" si="1"/>
        <v>6</v>
      </c>
      <c r="F87" s="1">
        <f t="shared" si="2"/>
        <v>3</v>
      </c>
      <c r="G87" s="1">
        <v>6.596774193548387</v>
      </c>
      <c r="H87">
        <v>14</v>
      </c>
      <c r="I87">
        <v>15.47</v>
      </c>
    </row>
    <row r="88" spans="1:9">
      <c r="A88">
        <v>20</v>
      </c>
      <c r="B88" s="9">
        <v>220</v>
      </c>
      <c r="C88" s="1">
        <v>6</v>
      </c>
      <c r="D88" s="1">
        <f t="shared" si="0"/>
        <v>12</v>
      </c>
      <c r="E88" s="1">
        <f t="shared" si="1"/>
        <v>9</v>
      </c>
      <c r="F88" s="1">
        <f t="shared" si="2"/>
        <v>3</v>
      </c>
      <c r="G88" s="1">
        <v>6.5967741935483897</v>
      </c>
      <c r="H88">
        <v>14</v>
      </c>
      <c r="I88">
        <v>15.47</v>
      </c>
    </row>
    <row r="95" spans="1:9">
      <c r="A95" s="1"/>
      <c r="B95" s="2" t="s">
        <v>64</v>
      </c>
      <c r="C95" s="2" t="s">
        <v>63</v>
      </c>
      <c r="D95" s="2" t="s">
        <v>62</v>
      </c>
      <c r="E95" s="2" t="s">
        <v>61</v>
      </c>
      <c r="F95" s="2" t="s">
        <v>65</v>
      </c>
      <c r="G95" s="2" t="s">
        <v>67</v>
      </c>
      <c r="H95" s="2" t="s">
        <v>68</v>
      </c>
    </row>
    <row r="96" spans="1:9">
      <c r="A96" s="1">
        <v>1</v>
      </c>
      <c r="B96" s="8">
        <v>60</v>
      </c>
      <c r="C96" s="1">
        <v>115.6</v>
      </c>
      <c r="D96" s="1">
        <v>118</v>
      </c>
      <c r="E96" s="1">
        <v>2</v>
      </c>
      <c r="F96" s="1">
        <f>D96/E96</f>
        <v>59</v>
      </c>
      <c r="G96" s="1">
        <f>F96-B96</f>
        <v>-1</v>
      </c>
      <c r="H96" s="1">
        <f>G96/B96*100</f>
        <v>-1.6666666666666667</v>
      </c>
    </row>
    <row r="97" spans="1:8">
      <c r="A97" s="1">
        <v>3</v>
      </c>
      <c r="B97" s="8">
        <v>60</v>
      </c>
      <c r="C97" s="1">
        <v>116.7</v>
      </c>
      <c r="D97" s="1">
        <v>118</v>
      </c>
      <c r="E97" s="1">
        <v>2</v>
      </c>
      <c r="F97" s="1">
        <f t="shared" ref="F97:F105" si="3">D97/E97</f>
        <v>59</v>
      </c>
      <c r="G97" s="1">
        <f t="shared" ref="G97:G105" si="4">F97-B97</f>
        <v>-1</v>
      </c>
      <c r="H97" s="1">
        <f t="shared" ref="H97:H105" si="5">G97/B97*100</f>
        <v>-1.6666666666666667</v>
      </c>
    </row>
    <row r="98" spans="1:8">
      <c r="A98" s="1">
        <v>5</v>
      </c>
      <c r="B98" s="8">
        <v>100</v>
      </c>
      <c r="C98" s="1">
        <v>189.36</v>
      </c>
      <c r="D98" s="1">
        <v>195</v>
      </c>
      <c r="E98" s="1">
        <v>2</v>
      </c>
      <c r="F98" s="1">
        <f t="shared" si="3"/>
        <v>97.5</v>
      </c>
      <c r="G98" s="1">
        <f t="shared" si="4"/>
        <v>-2.5</v>
      </c>
      <c r="H98" s="1">
        <f t="shared" si="5"/>
        <v>-2.5</v>
      </c>
    </row>
    <row r="99" spans="1:8">
      <c r="A99" s="1">
        <v>6</v>
      </c>
      <c r="B99" s="8">
        <v>100</v>
      </c>
      <c r="C99" s="1">
        <v>190.18</v>
      </c>
      <c r="D99" s="1">
        <v>196</v>
      </c>
      <c r="E99" s="1">
        <v>2</v>
      </c>
      <c r="F99" s="1">
        <f t="shared" si="3"/>
        <v>98</v>
      </c>
      <c r="G99" s="1">
        <f t="shared" si="4"/>
        <v>-2</v>
      </c>
      <c r="H99" s="1">
        <f t="shared" si="5"/>
        <v>-2</v>
      </c>
    </row>
    <row r="100" spans="1:8">
      <c r="A100" s="1">
        <v>9</v>
      </c>
      <c r="B100" s="8">
        <v>140</v>
      </c>
      <c r="C100" s="1">
        <v>259.5</v>
      </c>
      <c r="D100" s="1">
        <v>269</v>
      </c>
      <c r="E100" s="1">
        <v>2</v>
      </c>
      <c r="F100" s="1">
        <f t="shared" si="3"/>
        <v>134.5</v>
      </c>
      <c r="G100" s="1">
        <f t="shared" si="4"/>
        <v>-5.5</v>
      </c>
      <c r="H100" s="1">
        <f t="shared" si="5"/>
        <v>-3.9285714285714284</v>
      </c>
    </row>
    <row r="101" spans="1:8">
      <c r="A101" s="1">
        <v>12</v>
      </c>
      <c r="B101" s="8">
        <v>140</v>
      </c>
      <c r="C101" s="1">
        <v>259.5</v>
      </c>
      <c r="D101" s="1">
        <v>269</v>
      </c>
      <c r="E101" s="1">
        <v>2</v>
      </c>
      <c r="F101" s="1">
        <f t="shared" si="3"/>
        <v>134.5</v>
      </c>
      <c r="G101" s="1">
        <f t="shared" si="4"/>
        <v>-5.5</v>
      </c>
      <c r="H101" s="1">
        <f t="shared" si="5"/>
        <v>-3.9285714285714284</v>
      </c>
    </row>
    <row r="102" spans="1:8">
      <c r="A102" s="1">
        <v>13</v>
      </c>
      <c r="B102" s="8">
        <v>180</v>
      </c>
      <c r="C102" s="1">
        <v>326.86</v>
      </c>
      <c r="D102" s="1">
        <v>340</v>
      </c>
      <c r="E102" s="1">
        <v>2</v>
      </c>
      <c r="F102" s="1">
        <f t="shared" si="3"/>
        <v>170</v>
      </c>
      <c r="G102" s="1">
        <f t="shared" si="4"/>
        <v>-10</v>
      </c>
      <c r="H102" s="1">
        <f t="shared" si="5"/>
        <v>-5.5555555555555554</v>
      </c>
    </row>
    <row r="103" spans="1:8">
      <c r="A103" s="1">
        <v>14</v>
      </c>
      <c r="B103" s="8">
        <v>180</v>
      </c>
      <c r="C103" s="1">
        <v>326.70999999999998</v>
      </c>
      <c r="D103" s="1">
        <v>341</v>
      </c>
      <c r="E103" s="1">
        <v>2</v>
      </c>
      <c r="F103" s="1">
        <f t="shared" si="3"/>
        <v>170.5</v>
      </c>
      <c r="G103" s="1">
        <f>F103-B103</f>
        <v>-9.5</v>
      </c>
      <c r="H103" s="1">
        <f t="shared" si="5"/>
        <v>-5.2777777777777777</v>
      </c>
    </row>
    <row r="104" spans="1:8">
      <c r="A104" s="1">
        <v>17</v>
      </c>
      <c r="B104" s="8">
        <v>220</v>
      </c>
      <c r="C104" s="1">
        <v>391.54</v>
      </c>
      <c r="D104" s="1">
        <v>407</v>
      </c>
      <c r="E104" s="1">
        <v>2</v>
      </c>
      <c r="F104" s="1">
        <f>D104/E104</f>
        <v>203.5</v>
      </c>
      <c r="G104" s="1">
        <f t="shared" si="4"/>
        <v>-16.5</v>
      </c>
      <c r="H104" s="1">
        <f t="shared" si="5"/>
        <v>-7.5</v>
      </c>
    </row>
    <row r="105" spans="1:8">
      <c r="A105" s="1">
        <v>18</v>
      </c>
      <c r="B105" s="8">
        <v>220</v>
      </c>
      <c r="C105" s="1">
        <v>392.8</v>
      </c>
      <c r="D105" s="1">
        <v>411</v>
      </c>
      <c r="E105" s="1">
        <v>2</v>
      </c>
      <c r="F105" s="1">
        <f t="shared" si="3"/>
        <v>205.5</v>
      </c>
      <c r="G105" s="1">
        <f t="shared" si="4"/>
        <v>-14.5</v>
      </c>
      <c r="H105" s="1">
        <f t="shared" si="5"/>
        <v>-6.5909090909090899</v>
      </c>
    </row>
  </sheetData>
  <autoFilter ref="B2:AC22" xr:uid="{C5F4F926-81D6-4168-96C5-3696D3E8EAD3}"/>
  <sortState ref="V26:W45">
    <sortCondition descending="1" ref="W26"/>
  </sortState>
  <mergeCells count="2">
    <mergeCell ref="C67:F67"/>
    <mergeCell ref="Q25:T2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C9BC-0447-4F82-ADB2-DC82341E620E}">
  <dimension ref="B1:D119"/>
  <sheetViews>
    <sheetView topLeftCell="A15" zoomScaleNormal="100" workbookViewId="0">
      <selection activeCell="B17" sqref="B17"/>
    </sheetView>
  </sheetViews>
  <sheetFormatPr baseColWidth="10" defaultColWidth="8.83203125" defaultRowHeight="15"/>
  <cols>
    <col min="2" max="2" width="47.33203125" bestFit="1" customWidth="1"/>
    <col min="3" max="3" width="8.83203125" customWidth="1"/>
  </cols>
  <sheetData>
    <row r="1" spans="2:4" ht="33" customHeight="1"/>
    <row r="2" spans="2:4" ht="34" customHeight="1">
      <c r="B2" s="4" t="s">
        <v>13</v>
      </c>
    </row>
    <row r="3" spans="2:4" ht="22" customHeight="1">
      <c r="B3" s="4" t="s">
        <v>14</v>
      </c>
    </row>
    <row r="4" spans="2:4" ht="31" customHeight="1">
      <c r="B4" s="5"/>
    </row>
    <row r="5" spans="2:4" ht="25" customHeight="1">
      <c r="B5" s="4"/>
    </row>
    <row r="6" spans="2:4" ht="120" customHeight="1">
      <c r="B6" s="4" t="s">
        <v>15</v>
      </c>
      <c r="D6" s="4"/>
    </row>
    <row r="7" spans="2:4">
      <c r="B7" s="4"/>
    </row>
    <row r="8" spans="2:4" ht="408" customHeight="1">
      <c r="B8" s="4" t="s">
        <v>16</v>
      </c>
    </row>
    <row r="9" spans="2:4">
      <c r="B9" s="4" t="s">
        <v>14</v>
      </c>
    </row>
    <row r="10" spans="2:4" ht="23">
      <c r="B10" s="6"/>
    </row>
    <row r="11" spans="2:4" ht="18">
      <c r="B11" s="5"/>
    </row>
    <row r="12" spans="2:4">
      <c r="B12" s="4"/>
    </row>
    <row r="13" spans="2:4" ht="320">
      <c r="B13" s="4" t="s">
        <v>17</v>
      </c>
    </row>
    <row r="14" spans="2:4" hidden="1">
      <c r="B14" s="4" t="s">
        <v>14</v>
      </c>
    </row>
    <row r="15" spans="2:4" ht="18">
      <c r="B15" s="5"/>
    </row>
    <row r="16" spans="2:4">
      <c r="B16" s="4"/>
    </row>
    <row r="17" spans="2:3" ht="117">
      <c r="B17" s="4" t="s">
        <v>18</v>
      </c>
    </row>
    <row r="18" spans="2:3" hidden="1"/>
    <row r="19" spans="2:3" hidden="1"/>
    <row r="20" spans="2:3" ht="16">
      <c r="B20" t="s">
        <v>19</v>
      </c>
      <c r="C20" s="7" t="s">
        <v>20</v>
      </c>
    </row>
    <row r="21" spans="2:3" ht="16">
      <c r="C21" s="7" t="s">
        <v>21</v>
      </c>
    </row>
    <row r="22" spans="2:3" ht="16" hidden="1">
      <c r="C22" s="7" t="s">
        <v>22</v>
      </c>
    </row>
    <row r="23" spans="2:3" ht="16">
      <c r="C23" s="7" t="s">
        <v>23</v>
      </c>
    </row>
    <row r="24" spans="2:3" ht="16">
      <c r="C24" s="7" t="s">
        <v>24</v>
      </c>
    </row>
    <row r="25" spans="2:3" ht="16">
      <c r="C25" s="7" t="s">
        <v>25</v>
      </c>
    </row>
    <row r="26" spans="2:3" ht="16" hidden="1">
      <c r="C26" s="7" t="s">
        <v>26</v>
      </c>
    </row>
    <row r="27" spans="2:3" ht="16" hidden="1">
      <c r="C27" s="7" t="s">
        <v>27</v>
      </c>
    </row>
    <row r="28" spans="2:3" ht="16" hidden="1">
      <c r="C28" s="7" t="s">
        <v>28</v>
      </c>
    </row>
    <row r="29" spans="2:3" ht="16" hidden="1">
      <c r="C29" s="7" t="s">
        <v>29</v>
      </c>
    </row>
    <row r="30" spans="2:3" ht="16" hidden="1">
      <c r="C30" s="7" t="s">
        <v>30</v>
      </c>
    </row>
    <row r="31" spans="2:3" ht="16">
      <c r="C31" s="7" t="s">
        <v>31</v>
      </c>
    </row>
    <row r="32" spans="2:3" ht="16">
      <c r="C32" s="7" t="s">
        <v>32</v>
      </c>
    </row>
    <row r="33" spans="2:3" ht="16">
      <c r="C33" s="7" t="s">
        <v>33</v>
      </c>
    </row>
    <row r="34" spans="2:3" ht="16">
      <c r="C34" s="7" t="s">
        <v>34</v>
      </c>
    </row>
    <row r="35" spans="2:3" ht="16">
      <c r="C35" s="7" t="s">
        <v>35</v>
      </c>
    </row>
    <row r="36" spans="2:3" ht="16">
      <c r="C36" s="7" t="s">
        <v>36</v>
      </c>
    </row>
    <row r="37" spans="2:3" ht="16">
      <c r="C37" s="7" t="s">
        <v>37</v>
      </c>
    </row>
    <row r="38" spans="2:3" ht="16" hidden="1">
      <c r="C38" s="7" t="s">
        <v>38</v>
      </c>
    </row>
    <row r="39" spans="2:3" ht="16">
      <c r="C39" s="7" t="s">
        <v>39</v>
      </c>
    </row>
    <row r="40" spans="2:3" ht="16">
      <c r="C40" s="7" t="s">
        <v>40</v>
      </c>
    </row>
    <row r="41" spans="2:3" ht="16">
      <c r="C41" s="7" t="s">
        <v>41</v>
      </c>
    </row>
    <row r="42" spans="2:3" ht="16">
      <c r="C42" s="7" t="s">
        <v>42</v>
      </c>
    </row>
    <row r="43" spans="2:3" ht="16">
      <c r="C43" s="7" t="s">
        <v>43</v>
      </c>
    </row>
    <row r="44" spans="2:3" ht="16">
      <c r="C44" s="7" t="s">
        <v>44</v>
      </c>
    </row>
    <row r="46" spans="2:3" hidden="1">
      <c r="B46" s="4"/>
    </row>
    <row r="47" spans="2:3">
      <c r="B47" s="4"/>
    </row>
    <row r="48" spans="2:3" ht="18">
      <c r="B48" s="5"/>
    </row>
    <row r="49" spans="2:2">
      <c r="B49" s="4"/>
    </row>
    <row r="50" spans="2:2">
      <c r="B50" s="4"/>
    </row>
    <row r="51" spans="2:2">
      <c r="B51" s="4"/>
    </row>
    <row r="52" spans="2:2" ht="18">
      <c r="B52" s="5"/>
    </row>
    <row r="53" spans="2:2">
      <c r="B53" s="4"/>
    </row>
    <row r="54" spans="2:2">
      <c r="B54" s="4"/>
    </row>
    <row r="55" spans="2:2">
      <c r="B55" s="4"/>
    </row>
    <row r="56" spans="2:2" ht="18">
      <c r="B56" s="5"/>
    </row>
    <row r="57" spans="2:2">
      <c r="B57" s="4"/>
    </row>
    <row r="58" spans="2:2" hidden="1">
      <c r="B58" s="4"/>
    </row>
    <row r="59" spans="2:2">
      <c r="B59" s="4"/>
    </row>
    <row r="60" spans="2:2" ht="18">
      <c r="B60" s="5"/>
    </row>
    <row r="61" spans="2:2">
      <c r="B61" s="4"/>
    </row>
    <row r="62" spans="2:2" hidden="1">
      <c r="B62" s="4"/>
    </row>
    <row r="63" spans="2:2">
      <c r="B63" s="4"/>
    </row>
    <row r="64" spans="2:2" ht="18">
      <c r="B64" s="5"/>
    </row>
    <row r="65" spans="2:2">
      <c r="B65" s="4"/>
    </row>
    <row r="66" spans="2:2" hidden="1">
      <c r="B66" s="4"/>
    </row>
    <row r="67" spans="2:2">
      <c r="B67" s="4"/>
    </row>
    <row r="68" spans="2:2" ht="18">
      <c r="B68" s="5"/>
    </row>
    <row r="69" spans="2:2">
      <c r="B69" s="4"/>
    </row>
    <row r="70" spans="2:2" hidden="1">
      <c r="B70" s="4"/>
    </row>
    <row r="71" spans="2:2">
      <c r="B71" s="4"/>
    </row>
    <row r="72" spans="2:2" ht="23">
      <c r="B72" s="6"/>
    </row>
    <row r="73" spans="2:2" ht="18">
      <c r="B73" s="5"/>
    </row>
    <row r="74" spans="2:2">
      <c r="B74" s="4"/>
    </row>
    <row r="75" spans="2:2" hidden="1">
      <c r="B75" s="4"/>
    </row>
    <row r="76" spans="2:2">
      <c r="B76" s="4"/>
    </row>
    <row r="77" spans="2:2" ht="18">
      <c r="B77" s="5"/>
    </row>
    <row r="78" spans="2:2">
      <c r="B78" s="4"/>
    </row>
    <row r="79" spans="2:2" hidden="1">
      <c r="B79" s="4"/>
    </row>
    <row r="80" spans="2:2">
      <c r="B80" s="4"/>
    </row>
    <row r="81" spans="2:3" ht="18">
      <c r="B81" s="5"/>
    </row>
    <row r="82" spans="2:3">
      <c r="B82" s="4"/>
    </row>
    <row r="83" spans="2:3">
      <c r="B83" s="4"/>
    </row>
    <row r="84" spans="2:3">
      <c r="B84" s="4"/>
    </row>
    <row r="85" spans="2:3" ht="23">
      <c r="B85" s="6"/>
    </row>
    <row r="86" spans="2:3" ht="18">
      <c r="B86" s="5"/>
    </row>
    <row r="87" spans="2:3">
      <c r="B87" s="4"/>
    </row>
    <row r="88" spans="2:3">
      <c r="B88" s="4"/>
    </row>
    <row r="89" spans="2:3">
      <c r="B89" s="4"/>
    </row>
    <row r="90" spans="2:3" ht="18">
      <c r="B90" s="5"/>
    </row>
    <row r="91" spans="2:3">
      <c r="B91" s="4"/>
    </row>
    <row r="92" spans="2:3">
      <c r="B92" s="4"/>
    </row>
    <row r="95" spans="2:3" ht="16">
      <c r="C95" s="7"/>
    </row>
    <row r="96" spans="2:3" ht="16">
      <c r="C96" s="7"/>
    </row>
    <row r="97" spans="3:3" ht="16">
      <c r="C97" s="7"/>
    </row>
    <row r="98" spans="3:3" ht="16">
      <c r="C98" s="7"/>
    </row>
    <row r="99" spans="3:3" ht="16">
      <c r="C99" s="7"/>
    </row>
    <row r="100" spans="3:3" ht="16">
      <c r="C100" s="7"/>
    </row>
    <row r="101" spans="3:3" ht="16">
      <c r="C101" s="7"/>
    </row>
    <row r="102" spans="3:3" ht="16">
      <c r="C102" s="7"/>
    </row>
    <row r="103" spans="3:3" ht="16">
      <c r="C103" s="7"/>
    </row>
    <row r="104" spans="3:3" ht="16">
      <c r="C104" s="7"/>
    </row>
    <row r="105" spans="3:3" ht="16">
      <c r="C105" s="7"/>
    </row>
    <row r="106" spans="3:3" ht="16">
      <c r="C106" s="7"/>
    </row>
    <row r="107" spans="3:3" ht="16">
      <c r="C107" s="7"/>
    </row>
    <row r="108" spans="3:3" ht="16">
      <c r="C108" s="7"/>
    </row>
    <row r="109" spans="3:3" ht="16">
      <c r="C109" s="7"/>
    </row>
    <row r="110" spans="3:3" ht="16">
      <c r="C110" s="7"/>
    </row>
    <row r="111" spans="3:3" ht="16">
      <c r="C111" s="7"/>
    </row>
    <row r="112" spans="3:3" ht="16">
      <c r="C112" s="7"/>
    </row>
    <row r="113" spans="3:3" ht="16">
      <c r="C113" s="7"/>
    </row>
    <row r="114" spans="3:3" ht="16">
      <c r="C114" s="7"/>
    </row>
    <row r="115" spans="3:3" ht="16">
      <c r="C115" s="7"/>
    </row>
    <row r="116" spans="3:3" ht="16">
      <c r="C116" s="7"/>
    </row>
    <row r="117" spans="3:3" ht="16">
      <c r="C117" s="7"/>
    </row>
    <row r="118" spans="3:3" ht="16">
      <c r="C118" s="7"/>
    </row>
    <row r="119" spans="3:3" ht="16">
      <c r="C119" s="7"/>
    </row>
  </sheetData>
  <autoFilter ref="B2:B92" xr:uid="{67C5C9BC-0447-4F82-ADB2-DC82341E620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9C93-3340-4870-B46B-309C531D51F6}">
  <dimension ref="B1:AZ43"/>
  <sheetViews>
    <sheetView zoomScale="39" zoomScaleNormal="100" workbookViewId="0">
      <selection activeCell="AB41" sqref="AB41"/>
    </sheetView>
  </sheetViews>
  <sheetFormatPr baseColWidth="10" defaultColWidth="8.83203125" defaultRowHeight="15"/>
  <cols>
    <col min="4" max="4" width="5.5" customWidth="1"/>
    <col min="11" max="11" width="23.1640625" customWidth="1"/>
    <col min="14" max="14" width="22.5" customWidth="1"/>
    <col min="17" max="17" width="22.5" customWidth="1"/>
  </cols>
  <sheetData>
    <row r="1" spans="2:52">
      <c r="D1" s="4"/>
    </row>
    <row r="2" spans="2:52" ht="16">
      <c r="B2" s="4" t="s">
        <v>45</v>
      </c>
      <c r="E2" t="s">
        <v>46</v>
      </c>
      <c r="H2" t="s">
        <v>47</v>
      </c>
      <c r="K2" t="s">
        <v>48</v>
      </c>
      <c r="N2" t="s">
        <v>49</v>
      </c>
      <c r="Q2" t="s">
        <v>50</v>
      </c>
      <c r="T2" s="10" t="s">
        <v>51</v>
      </c>
      <c r="W2" t="s">
        <v>52</v>
      </c>
      <c r="Z2" t="s">
        <v>53</v>
      </c>
      <c r="AC2" t="s">
        <v>54</v>
      </c>
      <c r="AF2" t="s">
        <v>55</v>
      </c>
      <c r="AI2" t="s">
        <v>56</v>
      </c>
      <c r="AL2" t="s">
        <v>57</v>
      </c>
      <c r="AO2" t="s">
        <v>58</v>
      </c>
      <c r="AR2" s="17" t="s">
        <v>66</v>
      </c>
      <c r="AY2" t="s">
        <v>59</v>
      </c>
    </row>
    <row r="3" spans="2:52" ht="16">
      <c r="B3">
        <v>0</v>
      </c>
      <c r="C3">
        <v>0.44</v>
      </c>
      <c r="E3">
        <v>0</v>
      </c>
      <c r="F3">
        <v>0.4</v>
      </c>
      <c r="H3">
        <v>0</v>
      </c>
      <c r="I3">
        <v>0.5</v>
      </c>
      <c r="K3">
        <v>0</v>
      </c>
      <c r="L3">
        <v>0.45</v>
      </c>
      <c r="N3">
        <v>0</v>
      </c>
      <c r="O3">
        <v>0.47</v>
      </c>
      <c r="Q3">
        <v>0</v>
      </c>
      <c r="R3">
        <v>0.46</v>
      </c>
      <c r="T3">
        <v>0</v>
      </c>
      <c r="U3">
        <v>0.38</v>
      </c>
      <c r="W3">
        <v>0</v>
      </c>
      <c r="X3">
        <v>0.47</v>
      </c>
      <c r="Z3">
        <v>0</v>
      </c>
      <c r="AA3">
        <v>0.46</v>
      </c>
      <c r="AC3">
        <v>0</v>
      </c>
      <c r="AD3">
        <v>0.42</v>
      </c>
      <c r="AF3">
        <v>0</v>
      </c>
      <c r="AG3">
        <v>0.38</v>
      </c>
      <c r="AI3">
        <v>0</v>
      </c>
      <c r="AJ3">
        <v>0.37</v>
      </c>
      <c r="AL3">
        <v>0</v>
      </c>
      <c r="AM3">
        <v>0.41</v>
      </c>
      <c r="AO3">
        <v>0</v>
      </c>
      <c r="AP3">
        <v>0.49</v>
      </c>
      <c r="AR3">
        <v>0</v>
      </c>
      <c r="AS3">
        <v>0.43</v>
      </c>
      <c r="AT3" s="7"/>
      <c r="AY3" s="7">
        <v>0</v>
      </c>
      <c r="AZ3">
        <v>0.39</v>
      </c>
    </row>
    <row r="4" spans="2:52" ht="16">
      <c r="B4">
        <v>1</v>
      </c>
      <c r="C4">
        <v>0.32</v>
      </c>
      <c r="E4">
        <v>1</v>
      </c>
      <c r="F4">
        <v>0.3</v>
      </c>
      <c r="H4">
        <v>1</v>
      </c>
      <c r="I4">
        <v>0.45</v>
      </c>
      <c r="K4">
        <v>1</v>
      </c>
      <c r="L4">
        <v>0.44</v>
      </c>
      <c r="N4">
        <v>1</v>
      </c>
      <c r="O4">
        <v>0.48</v>
      </c>
      <c r="Q4">
        <v>1</v>
      </c>
      <c r="R4">
        <v>0.33</v>
      </c>
      <c r="T4">
        <v>1</v>
      </c>
      <c r="U4">
        <v>0.24</v>
      </c>
      <c r="W4">
        <v>1</v>
      </c>
      <c r="X4">
        <v>0.36</v>
      </c>
      <c r="Z4">
        <v>1</v>
      </c>
      <c r="AA4">
        <v>0.43</v>
      </c>
      <c r="AC4">
        <v>1</v>
      </c>
      <c r="AD4">
        <v>0.4</v>
      </c>
      <c r="AF4">
        <v>1</v>
      </c>
      <c r="AG4">
        <v>0.18</v>
      </c>
      <c r="AI4">
        <v>1</v>
      </c>
      <c r="AJ4">
        <v>0.13</v>
      </c>
      <c r="AL4">
        <v>1</v>
      </c>
      <c r="AM4">
        <v>0.24</v>
      </c>
      <c r="AO4">
        <v>1</v>
      </c>
      <c r="AP4">
        <v>0.4</v>
      </c>
      <c r="AR4">
        <v>1</v>
      </c>
      <c r="AS4">
        <v>0.43</v>
      </c>
      <c r="AT4" s="7"/>
      <c r="AY4" s="7">
        <v>1</v>
      </c>
      <c r="AZ4">
        <v>0.37</v>
      </c>
    </row>
    <row r="5" spans="2:52" ht="16">
      <c r="B5">
        <v>2</v>
      </c>
      <c r="C5">
        <v>0.23</v>
      </c>
      <c r="E5">
        <v>2</v>
      </c>
      <c r="F5">
        <v>0.34</v>
      </c>
      <c r="H5">
        <v>2</v>
      </c>
      <c r="I5">
        <v>0.4</v>
      </c>
      <c r="K5">
        <v>2</v>
      </c>
      <c r="L5">
        <v>0.43</v>
      </c>
      <c r="N5">
        <v>2</v>
      </c>
      <c r="O5">
        <v>0.5</v>
      </c>
      <c r="Q5">
        <v>2</v>
      </c>
      <c r="R5">
        <v>0.22</v>
      </c>
      <c r="T5">
        <v>2</v>
      </c>
      <c r="U5">
        <v>0.22</v>
      </c>
      <c r="W5">
        <v>2</v>
      </c>
      <c r="X5">
        <v>0.28999999999999998</v>
      </c>
      <c r="Z5">
        <v>2</v>
      </c>
      <c r="AA5">
        <v>0.39</v>
      </c>
      <c r="AC5">
        <v>2</v>
      </c>
      <c r="AD5">
        <v>0.4</v>
      </c>
      <c r="AF5">
        <v>2</v>
      </c>
      <c r="AG5">
        <v>0.15</v>
      </c>
      <c r="AI5">
        <v>2</v>
      </c>
      <c r="AJ5">
        <v>0.05</v>
      </c>
      <c r="AL5">
        <v>2</v>
      </c>
      <c r="AM5">
        <v>0.16</v>
      </c>
      <c r="AO5">
        <v>2</v>
      </c>
      <c r="AP5">
        <v>0.23</v>
      </c>
      <c r="AR5">
        <v>2</v>
      </c>
      <c r="AS5">
        <v>0.44</v>
      </c>
      <c r="AT5" s="7"/>
      <c r="AY5" s="7">
        <v>2</v>
      </c>
      <c r="AZ5">
        <v>0.32</v>
      </c>
    </row>
    <row r="6" spans="2:52" ht="16">
      <c r="B6">
        <v>3</v>
      </c>
      <c r="C6">
        <v>0.1</v>
      </c>
      <c r="E6">
        <v>3</v>
      </c>
      <c r="F6">
        <v>0.2</v>
      </c>
      <c r="H6">
        <v>3</v>
      </c>
      <c r="I6">
        <v>0.39</v>
      </c>
      <c r="K6">
        <v>3</v>
      </c>
      <c r="L6">
        <v>0.49</v>
      </c>
      <c r="N6">
        <v>3</v>
      </c>
      <c r="O6">
        <v>0.59</v>
      </c>
      <c r="Q6">
        <v>3</v>
      </c>
      <c r="R6">
        <v>0.14000000000000001</v>
      </c>
      <c r="T6">
        <v>3</v>
      </c>
      <c r="U6">
        <v>0.15</v>
      </c>
      <c r="W6">
        <v>3</v>
      </c>
      <c r="X6">
        <v>0.19</v>
      </c>
      <c r="Z6">
        <v>3</v>
      </c>
      <c r="AA6">
        <v>0.31</v>
      </c>
      <c r="AC6">
        <v>3</v>
      </c>
      <c r="AD6">
        <v>0.39</v>
      </c>
      <c r="AF6">
        <v>3</v>
      </c>
      <c r="AG6">
        <v>0.03</v>
      </c>
      <c r="AI6">
        <v>3</v>
      </c>
      <c r="AJ6">
        <v>0.2</v>
      </c>
      <c r="AL6">
        <v>3</v>
      </c>
      <c r="AM6">
        <v>0.09</v>
      </c>
      <c r="AO6">
        <v>3</v>
      </c>
      <c r="AP6">
        <v>0.3</v>
      </c>
      <c r="AR6">
        <v>3</v>
      </c>
      <c r="AS6">
        <v>0.62</v>
      </c>
      <c r="AT6" s="7"/>
      <c r="AY6" s="7">
        <v>3</v>
      </c>
      <c r="AZ6">
        <v>0.11</v>
      </c>
    </row>
    <row r="7" spans="2:52" ht="16">
      <c r="B7">
        <v>4</v>
      </c>
      <c r="C7">
        <v>0.18</v>
      </c>
      <c r="E7">
        <v>4</v>
      </c>
      <c r="F7">
        <v>0.28999999999999998</v>
      </c>
      <c r="H7">
        <v>4</v>
      </c>
      <c r="I7">
        <v>0.45</v>
      </c>
      <c r="K7">
        <v>4</v>
      </c>
      <c r="L7">
        <v>0.46</v>
      </c>
      <c r="N7">
        <v>4</v>
      </c>
      <c r="O7">
        <v>0.6</v>
      </c>
      <c r="Q7">
        <v>4</v>
      </c>
      <c r="R7">
        <v>0.15</v>
      </c>
      <c r="T7">
        <v>4</v>
      </c>
      <c r="U7">
        <v>0.03</v>
      </c>
      <c r="W7">
        <v>4</v>
      </c>
      <c r="X7">
        <v>0.16</v>
      </c>
      <c r="Z7">
        <v>4</v>
      </c>
      <c r="AA7">
        <v>0.39</v>
      </c>
      <c r="AC7">
        <v>4</v>
      </c>
      <c r="AD7">
        <v>0.44</v>
      </c>
      <c r="AI7">
        <v>4</v>
      </c>
      <c r="AJ7">
        <v>0.01</v>
      </c>
      <c r="AL7">
        <v>4</v>
      </c>
      <c r="AM7">
        <v>0</v>
      </c>
      <c r="AO7">
        <v>4</v>
      </c>
      <c r="AP7">
        <v>0.22</v>
      </c>
      <c r="AR7">
        <v>4</v>
      </c>
      <c r="AS7">
        <v>0.61</v>
      </c>
      <c r="AT7" s="7"/>
      <c r="AY7" s="7">
        <v>4</v>
      </c>
      <c r="AZ7">
        <v>0.15</v>
      </c>
    </row>
    <row r="8" spans="2:52" ht="16">
      <c r="B8">
        <v>5</v>
      </c>
      <c r="C8">
        <v>0.06</v>
      </c>
      <c r="E8">
        <v>5</v>
      </c>
      <c r="F8">
        <v>0.21</v>
      </c>
      <c r="H8">
        <v>5</v>
      </c>
      <c r="I8">
        <v>0.41</v>
      </c>
      <c r="K8">
        <v>5</v>
      </c>
      <c r="L8">
        <v>0.49</v>
      </c>
      <c r="N8">
        <v>5</v>
      </c>
      <c r="O8">
        <v>0.69</v>
      </c>
      <c r="Q8">
        <v>5</v>
      </c>
      <c r="R8">
        <v>0.09</v>
      </c>
      <c r="T8">
        <v>5</v>
      </c>
      <c r="U8">
        <v>0.11</v>
      </c>
      <c r="W8">
        <v>5</v>
      </c>
      <c r="X8">
        <v>0.18</v>
      </c>
      <c r="Z8">
        <v>5</v>
      </c>
      <c r="AA8">
        <v>0.39</v>
      </c>
      <c r="AC8">
        <v>5</v>
      </c>
      <c r="AD8">
        <v>0.51</v>
      </c>
      <c r="AL8">
        <v>5</v>
      </c>
      <c r="AM8">
        <v>0</v>
      </c>
      <c r="AO8">
        <v>5</v>
      </c>
      <c r="AP8">
        <v>0.19</v>
      </c>
      <c r="AR8">
        <v>5</v>
      </c>
      <c r="AS8">
        <v>0.68</v>
      </c>
      <c r="AT8" s="7"/>
      <c r="AY8" s="7">
        <v>5</v>
      </c>
      <c r="AZ8">
        <v>0.25</v>
      </c>
    </row>
    <row r="9" spans="2:52" ht="16">
      <c r="B9">
        <v>6</v>
      </c>
      <c r="C9">
        <v>0.02</v>
      </c>
      <c r="E9">
        <v>6</v>
      </c>
      <c r="F9">
        <v>0.17</v>
      </c>
      <c r="H9">
        <v>6</v>
      </c>
      <c r="I9">
        <v>0.43</v>
      </c>
      <c r="K9">
        <v>6</v>
      </c>
      <c r="L9">
        <v>0.54</v>
      </c>
      <c r="N9">
        <v>6</v>
      </c>
      <c r="O9">
        <v>0.71</v>
      </c>
      <c r="Q9">
        <v>6</v>
      </c>
      <c r="R9">
        <v>0.15</v>
      </c>
      <c r="T9">
        <v>6</v>
      </c>
      <c r="U9">
        <v>0.15</v>
      </c>
      <c r="W9">
        <v>6</v>
      </c>
      <c r="X9">
        <v>0.14000000000000001</v>
      </c>
      <c r="Z9">
        <v>6</v>
      </c>
      <c r="AA9">
        <v>0.38</v>
      </c>
      <c r="AC9">
        <v>6</v>
      </c>
      <c r="AD9">
        <v>0.6</v>
      </c>
      <c r="AL9">
        <v>6</v>
      </c>
      <c r="AM9">
        <v>0.11</v>
      </c>
      <c r="AO9">
        <v>6</v>
      </c>
      <c r="AP9">
        <v>0.34</v>
      </c>
      <c r="AR9">
        <v>6</v>
      </c>
      <c r="AS9">
        <v>0.81</v>
      </c>
      <c r="AT9" s="7"/>
      <c r="AY9" s="7">
        <v>6</v>
      </c>
      <c r="AZ9">
        <v>0.33</v>
      </c>
    </row>
    <row r="10" spans="2:52" ht="16">
      <c r="E10">
        <v>7</v>
      </c>
      <c r="F10">
        <v>0.14000000000000001</v>
      </c>
      <c r="H10">
        <v>7</v>
      </c>
      <c r="I10">
        <v>0.44</v>
      </c>
      <c r="K10">
        <v>7</v>
      </c>
      <c r="L10">
        <v>0.56999999999999995</v>
      </c>
      <c r="N10">
        <v>7</v>
      </c>
      <c r="O10">
        <v>0.8</v>
      </c>
      <c r="Q10">
        <v>7</v>
      </c>
      <c r="R10">
        <v>0.09</v>
      </c>
      <c r="T10">
        <v>7</v>
      </c>
      <c r="U10">
        <v>7.0000000000000007E-2</v>
      </c>
      <c r="W10">
        <v>7</v>
      </c>
      <c r="X10">
        <v>0.03</v>
      </c>
      <c r="Z10">
        <v>7</v>
      </c>
      <c r="AA10">
        <v>0.36</v>
      </c>
      <c r="AC10">
        <v>7</v>
      </c>
      <c r="AD10">
        <v>0.68</v>
      </c>
      <c r="AL10">
        <v>7</v>
      </c>
      <c r="AM10">
        <v>7.0000000000000007E-2</v>
      </c>
      <c r="AO10">
        <v>7</v>
      </c>
      <c r="AP10">
        <v>0.4</v>
      </c>
      <c r="AR10">
        <v>7</v>
      </c>
      <c r="AS10">
        <v>0.89</v>
      </c>
      <c r="AT10" s="7"/>
      <c r="AY10" s="7">
        <v>7</v>
      </c>
      <c r="AZ10">
        <v>0.17</v>
      </c>
    </row>
    <row r="11" spans="2:52" ht="16">
      <c r="E11">
        <v>8</v>
      </c>
      <c r="F11">
        <v>0.22</v>
      </c>
      <c r="H11">
        <v>8</v>
      </c>
      <c r="I11">
        <v>0.43</v>
      </c>
      <c r="K11">
        <v>8</v>
      </c>
      <c r="L11">
        <v>0.63</v>
      </c>
      <c r="N11">
        <v>8</v>
      </c>
      <c r="O11">
        <v>0.87</v>
      </c>
      <c r="Q11">
        <v>8</v>
      </c>
      <c r="R11">
        <v>0.12</v>
      </c>
      <c r="T11">
        <v>8</v>
      </c>
      <c r="U11">
        <v>0.1</v>
      </c>
      <c r="W11">
        <v>8</v>
      </c>
      <c r="X11">
        <v>0.14000000000000001</v>
      </c>
      <c r="Z11">
        <v>8</v>
      </c>
      <c r="AA11">
        <v>0.43</v>
      </c>
      <c r="AC11">
        <v>8</v>
      </c>
      <c r="AD11">
        <v>0.73</v>
      </c>
      <c r="AL11">
        <v>8</v>
      </c>
      <c r="AM11">
        <v>0</v>
      </c>
      <c r="AO11">
        <v>8</v>
      </c>
      <c r="AP11">
        <v>0.34</v>
      </c>
      <c r="AT11" s="7"/>
      <c r="AY11" s="7">
        <v>8</v>
      </c>
      <c r="AZ11">
        <v>0.08</v>
      </c>
    </row>
    <row r="12" spans="2:52" ht="16">
      <c r="E12">
        <v>9</v>
      </c>
      <c r="F12">
        <v>0.18</v>
      </c>
      <c r="H12">
        <v>9</v>
      </c>
      <c r="I12">
        <v>0.54</v>
      </c>
      <c r="K12">
        <v>9</v>
      </c>
      <c r="L12">
        <v>0.73</v>
      </c>
      <c r="N12">
        <v>9</v>
      </c>
      <c r="O12">
        <v>0.98</v>
      </c>
      <c r="Q12">
        <v>9</v>
      </c>
      <c r="R12">
        <v>0</v>
      </c>
      <c r="T12">
        <v>9</v>
      </c>
      <c r="U12">
        <v>0.03</v>
      </c>
      <c r="W12">
        <v>9</v>
      </c>
      <c r="X12">
        <v>0.03</v>
      </c>
      <c r="Z12">
        <v>9</v>
      </c>
      <c r="AA12">
        <v>0.49</v>
      </c>
      <c r="AC12">
        <v>9</v>
      </c>
      <c r="AD12">
        <v>0.79</v>
      </c>
      <c r="AL12">
        <v>9</v>
      </c>
      <c r="AM12">
        <v>0.05</v>
      </c>
      <c r="AO12">
        <v>9</v>
      </c>
      <c r="AP12">
        <v>0.24</v>
      </c>
      <c r="AT12" s="7"/>
      <c r="AY12" s="7">
        <v>9</v>
      </c>
      <c r="AZ12">
        <v>0.17</v>
      </c>
    </row>
    <row r="13" spans="2:52" ht="16">
      <c r="E13">
        <v>10</v>
      </c>
      <c r="F13">
        <v>0.27</v>
      </c>
      <c r="H13">
        <v>10</v>
      </c>
      <c r="I13">
        <v>0.5</v>
      </c>
      <c r="K13">
        <v>10</v>
      </c>
      <c r="L13">
        <v>0.73</v>
      </c>
      <c r="T13">
        <v>10</v>
      </c>
      <c r="U13">
        <v>0.05</v>
      </c>
      <c r="W13">
        <v>10</v>
      </c>
      <c r="X13">
        <v>0.12</v>
      </c>
      <c r="Z13">
        <v>10</v>
      </c>
      <c r="AA13">
        <v>0.54</v>
      </c>
      <c r="AC13">
        <v>10</v>
      </c>
      <c r="AD13">
        <v>0.88</v>
      </c>
      <c r="AL13">
        <v>10</v>
      </c>
      <c r="AM13">
        <v>7.0000000000000007E-2</v>
      </c>
      <c r="AO13">
        <v>10</v>
      </c>
      <c r="AP13">
        <v>0.33</v>
      </c>
      <c r="AT13" s="7"/>
      <c r="AY13" s="7">
        <v>10</v>
      </c>
      <c r="AZ13">
        <v>0.09</v>
      </c>
    </row>
    <row r="14" spans="2:52" ht="16">
      <c r="E14">
        <v>11</v>
      </c>
      <c r="F14">
        <v>0.22</v>
      </c>
      <c r="H14">
        <v>11</v>
      </c>
      <c r="I14">
        <v>0.54</v>
      </c>
      <c r="K14">
        <v>11</v>
      </c>
      <c r="L14">
        <v>0.78</v>
      </c>
      <c r="T14">
        <v>11</v>
      </c>
      <c r="U14">
        <v>0.09</v>
      </c>
      <c r="W14">
        <v>11</v>
      </c>
      <c r="X14">
        <v>0.14000000000000001</v>
      </c>
      <c r="Z14">
        <v>11</v>
      </c>
      <c r="AA14">
        <v>0.57999999999999996</v>
      </c>
      <c r="AC14">
        <v>11</v>
      </c>
      <c r="AD14">
        <v>0.91</v>
      </c>
      <c r="AL14">
        <v>11</v>
      </c>
      <c r="AM14">
        <v>0.05</v>
      </c>
      <c r="AO14">
        <v>11</v>
      </c>
      <c r="AP14">
        <v>0.46</v>
      </c>
      <c r="AT14" s="7"/>
      <c r="AY14" s="7">
        <v>11</v>
      </c>
      <c r="AZ14">
        <v>0.3</v>
      </c>
    </row>
    <row r="15" spans="2:52" ht="16">
      <c r="E15">
        <v>12</v>
      </c>
      <c r="F15">
        <v>0.31</v>
      </c>
      <c r="H15">
        <v>12</v>
      </c>
      <c r="I15">
        <v>0.56999999999999995</v>
      </c>
      <c r="K15">
        <v>12</v>
      </c>
      <c r="L15">
        <v>0.79</v>
      </c>
      <c r="T15">
        <v>12</v>
      </c>
      <c r="U15">
        <v>0.06</v>
      </c>
      <c r="W15">
        <v>12</v>
      </c>
      <c r="X15">
        <v>0.06</v>
      </c>
      <c r="Z15">
        <v>12</v>
      </c>
      <c r="AA15">
        <v>0.56000000000000005</v>
      </c>
      <c r="AC15">
        <v>12</v>
      </c>
      <c r="AD15">
        <v>0.93</v>
      </c>
      <c r="AL15">
        <v>12</v>
      </c>
      <c r="AM15">
        <v>0</v>
      </c>
      <c r="AO15">
        <v>12</v>
      </c>
      <c r="AP15">
        <v>0.44</v>
      </c>
      <c r="AT15" s="7"/>
      <c r="AY15" s="7">
        <v>12</v>
      </c>
      <c r="AZ15">
        <v>0.37</v>
      </c>
    </row>
    <row r="16" spans="2:52" ht="16">
      <c r="E16">
        <v>13</v>
      </c>
      <c r="F16">
        <v>0.27</v>
      </c>
      <c r="H16">
        <v>13</v>
      </c>
      <c r="I16">
        <v>0.6</v>
      </c>
      <c r="K16">
        <v>13</v>
      </c>
      <c r="L16">
        <v>0.89</v>
      </c>
      <c r="T16">
        <v>13</v>
      </c>
      <c r="U16">
        <v>0.14000000000000001</v>
      </c>
      <c r="W16">
        <v>13</v>
      </c>
      <c r="X16">
        <v>0.12</v>
      </c>
      <c r="Z16">
        <v>13</v>
      </c>
      <c r="AA16">
        <v>0.69</v>
      </c>
      <c r="AL16">
        <v>13</v>
      </c>
      <c r="AM16">
        <v>0.03</v>
      </c>
      <c r="AO16">
        <v>13</v>
      </c>
      <c r="AP16">
        <v>0.46</v>
      </c>
      <c r="AT16" s="7"/>
      <c r="AY16" s="7">
        <v>13</v>
      </c>
      <c r="AZ16">
        <v>0.19</v>
      </c>
    </row>
    <row r="17" spans="5:52" ht="16">
      <c r="E17">
        <v>14</v>
      </c>
      <c r="F17">
        <v>0.34</v>
      </c>
      <c r="H17">
        <v>14</v>
      </c>
      <c r="I17">
        <v>0.67</v>
      </c>
      <c r="K17">
        <v>14</v>
      </c>
      <c r="L17">
        <v>0.93</v>
      </c>
      <c r="T17">
        <v>14</v>
      </c>
      <c r="U17">
        <v>0.17</v>
      </c>
      <c r="W17">
        <v>14</v>
      </c>
      <c r="X17">
        <v>0.21</v>
      </c>
      <c r="Z17">
        <v>14</v>
      </c>
      <c r="AA17">
        <v>0.66</v>
      </c>
      <c r="AL17">
        <v>14</v>
      </c>
      <c r="AM17">
        <v>0.02</v>
      </c>
      <c r="AO17">
        <v>14</v>
      </c>
      <c r="AP17">
        <v>0.56999999999999995</v>
      </c>
      <c r="AT17" s="7"/>
      <c r="AY17" s="7">
        <v>14</v>
      </c>
      <c r="AZ17">
        <v>0.24</v>
      </c>
    </row>
    <row r="18" spans="5:52" ht="16">
      <c r="E18">
        <v>15</v>
      </c>
      <c r="F18">
        <v>0.32</v>
      </c>
      <c r="H18">
        <v>15</v>
      </c>
      <c r="I18">
        <v>0.77</v>
      </c>
      <c r="T18">
        <v>15</v>
      </c>
      <c r="U18">
        <v>0.12</v>
      </c>
      <c r="W18">
        <v>15</v>
      </c>
      <c r="X18">
        <v>0.23</v>
      </c>
      <c r="Z18">
        <v>15</v>
      </c>
      <c r="AA18">
        <v>0.75</v>
      </c>
      <c r="AL18">
        <v>15</v>
      </c>
      <c r="AM18">
        <v>0.05</v>
      </c>
      <c r="AO18">
        <v>15</v>
      </c>
      <c r="AP18">
        <v>0.63</v>
      </c>
      <c r="AT18" s="7"/>
      <c r="AY18" s="7">
        <v>15</v>
      </c>
      <c r="AZ18">
        <v>0.43</v>
      </c>
    </row>
    <row r="19" spans="5:52" ht="16">
      <c r="E19">
        <v>16</v>
      </c>
      <c r="F19">
        <v>0.35</v>
      </c>
      <c r="H19">
        <v>16</v>
      </c>
      <c r="I19">
        <v>0.73</v>
      </c>
      <c r="T19">
        <v>16</v>
      </c>
      <c r="U19">
        <v>0.28000000000000003</v>
      </c>
      <c r="W19">
        <v>16</v>
      </c>
      <c r="X19">
        <v>0.19</v>
      </c>
      <c r="Z19">
        <v>16</v>
      </c>
      <c r="AA19">
        <v>0.79</v>
      </c>
      <c r="AL19">
        <v>16</v>
      </c>
      <c r="AM19">
        <v>0.04</v>
      </c>
      <c r="AO19">
        <v>16</v>
      </c>
      <c r="AP19">
        <v>0.59</v>
      </c>
      <c r="AT19" s="7"/>
      <c r="AY19" s="7">
        <v>16</v>
      </c>
      <c r="AZ19">
        <v>0.57999999999999996</v>
      </c>
    </row>
    <row r="20" spans="5:52" ht="16">
      <c r="E20">
        <v>17</v>
      </c>
      <c r="F20">
        <v>0.33</v>
      </c>
      <c r="H20">
        <v>17</v>
      </c>
      <c r="I20">
        <v>0.82</v>
      </c>
      <c r="T20">
        <v>17</v>
      </c>
      <c r="U20">
        <v>0.23</v>
      </c>
      <c r="W20">
        <v>17</v>
      </c>
      <c r="X20">
        <v>0.23</v>
      </c>
      <c r="Z20">
        <v>17</v>
      </c>
      <c r="AA20">
        <v>0.89</v>
      </c>
      <c r="AL20">
        <v>17</v>
      </c>
      <c r="AM20">
        <v>0.02</v>
      </c>
      <c r="AO20">
        <v>17</v>
      </c>
      <c r="AP20">
        <v>0.61</v>
      </c>
      <c r="AT20" s="7"/>
      <c r="AY20" s="7">
        <v>17</v>
      </c>
      <c r="AZ20">
        <v>0.54</v>
      </c>
    </row>
    <row r="21" spans="5:52" ht="16">
      <c r="E21">
        <v>18</v>
      </c>
      <c r="F21">
        <v>0.39</v>
      </c>
      <c r="H21">
        <v>18</v>
      </c>
      <c r="I21">
        <v>0.86</v>
      </c>
      <c r="T21">
        <v>18</v>
      </c>
      <c r="U21">
        <v>0.26</v>
      </c>
      <c r="W21">
        <v>18</v>
      </c>
      <c r="X21">
        <v>0.25</v>
      </c>
      <c r="Z21">
        <v>18</v>
      </c>
      <c r="AA21">
        <v>0.92</v>
      </c>
      <c r="AL21">
        <v>18</v>
      </c>
      <c r="AM21">
        <v>0.09</v>
      </c>
      <c r="AO21">
        <v>18</v>
      </c>
      <c r="AP21">
        <v>0.62</v>
      </c>
      <c r="AT21" s="7"/>
      <c r="AY21" s="7">
        <v>18</v>
      </c>
      <c r="AZ21">
        <v>0.55000000000000004</v>
      </c>
    </row>
    <row r="22" spans="5:52" ht="16">
      <c r="E22">
        <v>19</v>
      </c>
      <c r="F22">
        <v>0.4</v>
      </c>
      <c r="H22">
        <v>19</v>
      </c>
      <c r="I22">
        <v>0.99</v>
      </c>
      <c r="T22">
        <v>19</v>
      </c>
      <c r="U22">
        <v>0.19</v>
      </c>
      <c r="W22">
        <v>19</v>
      </c>
      <c r="X22">
        <v>0.19</v>
      </c>
      <c r="AL22">
        <v>19</v>
      </c>
      <c r="AM22">
        <v>7.0000000000000007E-2</v>
      </c>
      <c r="AO22">
        <v>19</v>
      </c>
      <c r="AP22">
        <v>0.63</v>
      </c>
      <c r="AT22" s="7"/>
      <c r="AY22" s="7">
        <v>19</v>
      </c>
      <c r="AZ22">
        <v>0.68</v>
      </c>
    </row>
    <row r="23" spans="5:52" ht="16">
      <c r="E23">
        <v>20</v>
      </c>
      <c r="F23">
        <v>0.49</v>
      </c>
      <c r="T23">
        <v>20</v>
      </c>
      <c r="U23">
        <v>0.27</v>
      </c>
      <c r="W23">
        <v>20</v>
      </c>
      <c r="X23">
        <v>0.3</v>
      </c>
      <c r="AL23">
        <v>20</v>
      </c>
      <c r="AM23">
        <v>0</v>
      </c>
      <c r="AO23">
        <v>20</v>
      </c>
      <c r="AP23">
        <v>0.73</v>
      </c>
      <c r="AT23" s="7"/>
      <c r="AY23" s="7">
        <v>20</v>
      </c>
      <c r="AZ23">
        <v>0.57999999999999996</v>
      </c>
    </row>
    <row r="24" spans="5:52" ht="16">
      <c r="E24">
        <v>21</v>
      </c>
      <c r="F24">
        <v>0.6</v>
      </c>
      <c r="T24">
        <v>21</v>
      </c>
      <c r="U24">
        <v>0.37</v>
      </c>
      <c r="W24">
        <v>21</v>
      </c>
      <c r="X24">
        <v>0.34</v>
      </c>
      <c r="AL24">
        <v>21</v>
      </c>
      <c r="AM24">
        <v>0</v>
      </c>
      <c r="AO24">
        <v>21</v>
      </c>
      <c r="AP24">
        <v>0.82</v>
      </c>
      <c r="AT24" s="7"/>
      <c r="AY24" s="7">
        <v>21</v>
      </c>
      <c r="AZ24">
        <v>0.67</v>
      </c>
    </row>
    <row r="25" spans="5:52" ht="16">
      <c r="E25">
        <v>22</v>
      </c>
      <c r="F25">
        <v>0.6</v>
      </c>
      <c r="T25">
        <v>22</v>
      </c>
      <c r="U25">
        <v>0.38</v>
      </c>
      <c r="W25">
        <v>22</v>
      </c>
      <c r="X25">
        <v>0.44</v>
      </c>
      <c r="AL25">
        <v>22</v>
      </c>
      <c r="AM25">
        <v>7.0000000000000007E-2</v>
      </c>
      <c r="AO25">
        <v>22</v>
      </c>
      <c r="AP25">
        <v>0.92</v>
      </c>
      <c r="AT25" s="7"/>
      <c r="AY25" s="7">
        <v>22</v>
      </c>
      <c r="AZ25">
        <v>0.7</v>
      </c>
    </row>
    <row r="26" spans="5:52" ht="16">
      <c r="E26">
        <v>23</v>
      </c>
      <c r="F26">
        <v>0.64</v>
      </c>
      <c r="T26">
        <v>23</v>
      </c>
      <c r="U26">
        <v>0.4</v>
      </c>
      <c r="W26">
        <v>23</v>
      </c>
      <c r="X26">
        <v>0.48</v>
      </c>
      <c r="AL26">
        <v>23</v>
      </c>
      <c r="AM26">
        <v>0.04</v>
      </c>
      <c r="AO26">
        <v>23</v>
      </c>
      <c r="AP26">
        <v>0.83</v>
      </c>
      <c r="AT26" s="7"/>
      <c r="AY26" s="7">
        <v>23</v>
      </c>
      <c r="AZ26">
        <v>0.89</v>
      </c>
    </row>
    <row r="27" spans="5:52" ht="16">
      <c r="E27">
        <v>24</v>
      </c>
      <c r="F27">
        <v>0.72</v>
      </c>
      <c r="T27">
        <v>24</v>
      </c>
      <c r="U27">
        <v>0.61</v>
      </c>
      <c r="W27">
        <v>24</v>
      </c>
      <c r="X27">
        <v>0.56000000000000005</v>
      </c>
      <c r="AL27">
        <v>24</v>
      </c>
      <c r="AM27">
        <v>0.14000000000000001</v>
      </c>
      <c r="AT27" s="7"/>
      <c r="AY27" s="7">
        <v>24</v>
      </c>
      <c r="AZ27">
        <v>0.73</v>
      </c>
    </row>
    <row r="28" spans="5:52">
      <c r="E28">
        <v>25</v>
      </c>
      <c r="F28">
        <v>0.74</v>
      </c>
      <c r="T28">
        <v>25</v>
      </c>
      <c r="U28">
        <v>0.69</v>
      </c>
      <c r="W28">
        <v>25</v>
      </c>
      <c r="X28">
        <v>0.62</v>
      </c>
      <c r="AL28">
        <v>25</v>
      </c>
      <c r="AM28">
        <v>0.13</v>
      </c>
    </row>
    <row r="29" spans="5:52">
      <c r="E29">
        <v>26</v>
      </c>
      <c r="F29">
        <v>0.75</v>
      </c>
      <c r="T29">
        <v>26</v>
      </c>
      <c r="U29">
        <v>0.62</v>
      </c>
      <c r="W29">
        <v>26</v>
      </c>
      <c r="X29">
        <v>0.55000000000000004</v>
      </c>
      <c r="AL29">
        <v>26</v>
      </c>
      <c r="AM29">
        <v>0.23</v>
      </c>
    </row>
    <row r="30" spans="5:52">
      <c r="E30">
        <v>27</v>
      </c>
      <c r="F30">
        <v>0.73</v>
      </c>
      <c r="T30">
        <v>27</v>
      </c>
      <c r="U30">
        <v>0.64</v>
      </c>
      <c r="W30">
        <v>27</v>
      </c>
      <c r="X30">
        <v>0.62</v>
      </c>
      <c r="AL30">
        <v>27</v>
      </c>
      <c r="AM30">
        <v>0.17</v>
      </c>
    </row>
    <row r="31" spans="5:52">
      <c r="E31">
        <v>28</v>
      </c>
      <c r="F31">
        <v>0.8</v>
      </c>
      <c r="T31">
        <v>28</v>
      </c>
      <c r="U31">
        <v>0.6</v>
      </c>
      <c r="W31">
        <v>28</v>
      </c>
      <c r="X31">
        <v>0.63</v>
      </c>
      <c r="AL31">
        <v>28</v>
      </c>
      <c r="AM31">
        <v>0.22</v>
      </c>
    </row>
    <row r="32" spans="5:52">
      <c r="E32">
        <v>29</v>
      </c>
      <c r="F32">
        <v>0.93</v>
      </c>
      <c r="T32">
        <v>29</v>
      </c>
      <c r="U32">
        <v>0.78</v>
      </c>
      <c r="W32">
        <v>29</v>
      </c>
      <c r="X32">
        <v>0.73</v>
      </c>
      <c r="AL32">
        <v>29</v>
      </c>
      <c r="AM32">
        <v>0.24</v>
      </c>
    </row>
    <row r="33" spans="20:39">
      <c r="T33">
        <v>30</v>
      </c>
      <c r="U33">
        <v>0.68</v>
      </c>
      <c r="W33">
        <v>30</v>
      </c>
      <c r="X33">
        <v>0.76</v>
      </c>
      <c r="AL33">
        <v>30</v>
      </c>
      <c r="AM33">
        <v>0.34</v>
      </c>
    </row>
    <row r="34" spans="20:39">
      <c r="T34">
        <v>31</v>
      </c>
      <c r="U34">
        <v>0.73</v>
      </c>
      <c r="W34">
        <v>31</v>
      </c>
      <c r="X34">
        <v>0.86</v>
      </c>
      <c r="AL34">
        <v>31</v>
      </c>
      <c r="AM34">
        <v>0.46</v>
      </c>
    </row>
    <row r="35" spans="20:39">
      <c r="T35">
        <v>32</v>
      </c>
      <c r="U35">
        <v>0.72</v>
      </c>
      <c r="W35">
        <v>32</v>
      </c>
      <c r="X35">
        <v>0.88</v>
      </c>
      <c r="AL35">
        <v>32</v>
      </c>
      <c r="AM35">
        <v>0.37</v>
      </c>
    </row>
    <row r="36" spans="20:39">
      <c r="T36">
        <v>33</v>
      </c>
      <c r="U36">
        <v>0.93</v>
      </c>
      <c r="AL36">
        <v>33</v>
      </c>
      <c r="AM36">
        <v>0.42</v>
      </c>
    </row>
    <row r="37" spans="20:39">
      <c r="AL37">
        <v>34</v>
      </c>
      <c r="AM37">
        <v>0.43</v>
      </c>
    </row>
    <row r="38" spans="20:39">
      <c r="AL38">
        <v>35</v>
      </c>
      <c r="AM38">
        <v>0.48</v>
      </c>
    </row>
    <row r="39" spans="20:39">
      <c r="AL39">
        <v>36</v>
      </c>
      <c r="AM39">
        <v>0.6</v>
      </c>
    </row>
    <row r="40" spans="20:39">
      <c r="AL40">
        <v>37</v>
      </c>
      <c r="AM40">
        <v>0.63</v>
      </c>
    </row>
    <row r="41" spans="20:39">
      <c r="AL41">
        <v>38</v>
      </c>
      <c r="AM41">
        <v>0.7</v>
      </c>
    </row>
    <row r="42" spans="20:39">
      <c r="AL42">
        <v>39</v>
      </c>
      <c r="AM42">
        <v>0.66</v>
      </c>
    </row>
    <row r="43" spans="20:39">
      <c r="AL43">
        <v>40</v>
      </c>
      <c r="AM43">
        <v>0.72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gaffi</dc:creator>
  <cp:keywords/>
  <dc:description/>
  <cp:lastModifiedBy>sirogo</cp:lastModifiedBy>
  <cp:revision/>
  <dcterms:created xsi:type="dcterms:W3CDTF">2021-11-25T17:24:10Z</dcterms:created>
  <dcterms:modified xsi:type="dcterms:W3CDTF">2021-12-14T15:22:41Z</dcterms:modified>
  <cp:category/>
  <cp:contentStatus/>
</cp:coreProperties>
</file>