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workbook>
</file>

<file path=xl/calcChain.xml><?xml version="1.0" encoding="utf-8"?>
<calcChain xmlns="http://schemas.openxmlformats.org/spreadsheetml/2006/main">
  <c r="K4" i="11" l="1"/>
  <c r="M4" i="11"/>
  <c r="K5" i="11"/>
  <c r="M5" i="11"/>
  <c r="K6" i="11"/>
  <c r="M6" i="11"/>
  <c r="K7" i="11"/>
  <c r="M7" i="11"/>
  <c r="I18" i="11"/>
  <c r="K8" i="11"/>
  <c r="K9" i="11"/>
  <c r="K10" i="11"/>
  <c r="K11" i="11"/>
  <c r="K12" i="11"/>
  <c r="K13" i="11"/>
  <c r="K14" i="11"/>
  <c r="K15" i="11"/>
  <c r="K16" i="11"/>
  <c r="K17" i="11"/>
  <c r="M8" i="11"/>
  <c r="M9" i="11"/>
  <c r="M10" i="11"/>
  <c r="M11" i="11"/>
  <c r="M12" i="11"/>
  <c r="M13" i="11"/>
  <c r="M14" i="11"/>
  <c r="M15" i="11"/>
  <c r="M16" i="11"/>
  <c r="M17" i="11"/>
  <c r="O18" i="11"/>
  <c r="N18" i="11"/>
  <c r="H18" i="11"/>
  <c r="G18" i="11"/>
  <c r="K18" i="11" l="1"/>
  <c r="M18" i="11"/>
  <c r="P18" i="11" l="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M36"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<sst xmlns="http://schemas.openxmlformats.org/spreadsheetml/2006/main" count="652" uniqueCount="203">
  <si>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</si>
  <si>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</si>
  <si>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</si>
  <si>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</si>
  <si>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</si>
  <si>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</si>
  <si>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</si>
  <si>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</si>
  <si>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</si>
  <si>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</si>
  <si>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</si>
  <si>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</si>
  <si>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</si>
  <si>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</si>
  <si>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</si>
  <si>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</si>
  <si>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</si>
  <si>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</si>
  <si>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</si>
  <si>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</si>
  <si>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</si>
  <si>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</si>
  <si>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</si>
  <si>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</si>
  <si>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</si>
  <si>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</si>
  <si>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</si>
  <si>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</si>
  <si>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</si>
  <si>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</si>
  <si>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</si>
  <si>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</si>
  <si>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</si>
  <si>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</si>
  <si>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</si>
  <si>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</si>
  <si>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</si>
  <si>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</si>
  <si>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</si>
  <si>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</si>
  <si>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</si>
  <si>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</si>
  <si>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</si>
  <si>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</si>
  <si>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</si>
  <si>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</si>
  <si>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</si>
  <si>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</si>
  <si>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</si>
  <si>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</si>
  <si>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</si>
  <si>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</si>
  <si>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</si>
  <si>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</si>
  <si>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</si>
  <si>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</si>
  <si>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</si>
  <si>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</si>
  <si>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</si>
  <si>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</si>
  <si>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</si>
  <si>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</si>
  <si>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</si>
  <si>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</si>
  <si>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</si>
  <si>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</si>
  <si>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</si>
  <si>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</si>
  <si>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</si>
  <si>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</si>
  <si>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</si>
  <si>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</si>
  <si>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</si>
  <si>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</si>
  <si>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</si>
  <si>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</si>
  <si>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</si>
  <si>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</si>
  <si>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</si>
  <si>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</si>
  <si>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</si>
  <si>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</si>
  <si>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</si>
  <si>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</si>
  <si>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</si>
  <si>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</si>
  <si>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</si>
  <si>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</si>
  <si>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</si>
  <si>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</si>
  <si>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</si>
  <si>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</si>
  <si>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</si>
  <si>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</si>
  <si>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</si>
  <si>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</si>
  <si>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</si>
  <si>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</si>
  <si>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</si>
  <si>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</si>
  <si>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</si>
  <si>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</si>
  <si>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</si>
  <si>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</si>
  <si>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</si>
  <si>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</si>
  <si>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</si>
  <si>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</si>
  <si>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</si>
  <si>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</si>
  <si>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</si>
  <si>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</si>
  <si>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</si>
  <si>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</si>
  <si>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</si>
  <si>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</si>
  <si>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</si>
  <si>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</si>
  <si>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</si>
  <si>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</si>
  <si>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</si>
  <si>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</si>
  <si>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</si>
  <si>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</si>
  <si>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</si>
  <si>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</si>
  <si>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</si>
  <si>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</si>
  <si>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</si>
  <si>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</si>
  <si>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</si>
  <si>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</si>
  <si>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</si>
  <si>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</si>
  <si>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</si>
  <si>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</si>
  <si>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</si>
  <si>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03:00-4:30: Training 1</t>
  </si>
  <si>
    <t>02:00-4:00: Training 2</t>
  </si>
  <si>
    <t>8:30-9:30: Training 3</t>
  </si>
  <si>
    <t>Matt Ferrucci</t>
  </si>
  <si>
    <t>Male</t>
  </si>
  <si>
    <t>New York</t>
  </si>
  <si>
    <t>7:30 - 8:45 TH0318 Shuheng Ma Essay v2</t>
  </si>
  <si>
    <t>Unknown</t>
  </si>
  <si>
    <t>Liwen Wang</t>
  </si>
  <si>
    <t>Xiaodan Luo (Terri)</t>
  </si>
  <si>
    <t>American High School</t>
  </si>
  <si>
    <t>020515 TEMP Liwen Wang Midterm Speech Essay v1</t>
  </si>
  <si>
    <t>TEMP</t>
  </si>
  <si>
    <t>497</t>
  </si>
  <si>
    <t>High urgency</t>
  </si>
  <si>
    <t>TH Midterm Speech Essay v1 - Gawain</t>
  </si>
  <si>
    <t xml:space="preserve">Unknown </t>
  </si>
  <si>
    <t>"Not so initiative" (Objective - Summarize "Sir Gawain and the Green Knight")</t>
  </si>
  <si>
    <t>Xiaodan (Terri) Luo</t>
  </si>
  <si>
    <t>8:05 - 9:20 Liwen Wang Midterm Speech Essay v1</t>
  </si>
  <si>
    <t>TH0439</t>
  </si>
  <si>
    <t>Wenjing Shan</t>
  </si>
  <si>
    <t>Female</t>
  </si>
  <si>
    <t>Rui Li (Rickey)</t>
  </si>
  <si>
    <t xml:space="preserve">Hangzhou Entel Foreign Language School </t>
  </si>
  <si>
    <t>China</t>
  </si>
  <si>
    <t>N/A</t>
  </si>
  <si>
    <t>TOFEL 111</t>
  </si>
  <si>
    <t>Be positive - she wants to develop her writing skills and needs encouragement</t>
  </si>
  <si>
    <t>020615 TH0439 Wenjing Shan Diagnostic test for HS Cheating V1</t>
  </si>
  <si>
    <t>673</t>
  </si>
  <si>
    <t>Medium Urgency</t>
  </si>
  <si>
    <t>TH Diagnostic Test for High School Cheating v1</t>
  </si>
  <si>
    <t>12:45 - 1:30 Wenjing Shan Academic Cheating Essay v1</t>
  </si>
  <si>
    <t>11:30-12:00 Wenjing Shan Academic Cheating Essay v1</t>
  </si>
  <si>
    <t>7:30 - 8:45 Wenjing Shan Academic Cheating Essay v1</t>
  </si>
  <si>
    <t>Rui Li (Rickey)                      Fei Cheng</t>
  </si>
  <si>
    <t>020615 TH0439 Wenjing Shan Diagnostic test for HS Cheating V3</t>
  </si>
  <si>
    <t>Fei Cheng</t>
  </si>
  <si>
    <t>TH Diagnostic Test for High School Cheating v3</t>
  </si>
  <si>
    <t>11:00 - 1:05 Wenjing Shan Academic Cheating Essay v3</t>
  </si>
  <si>
    <t>020715</t>
  </si>
  <si>
    <t>020515</t>
  </si>
  <si>
    <t>020615</t>
  </si>
  <si>
    <t>021515</t>
  </si>
  <si>
    <t>020915</t>
  </si>
  <si>
    <t>021715</t>
  </si>
  <si>
    <t>022515</t>
  </si>
  <si>
    <t>022615</t>
  </si>
  <si>
    <t>TH Double Entry Journal of Jane Eyre v1</t>
  </si>
  <si>
    <t>022515 TH0439 Wenjing Shan double entry journal of Jane Eyre v1</t>
  </si>
  <si>
    <t>856</t>
  </si>
  <si>
    <t>11:20 - 1:40 Wenjing Shan Jane Eyre Double Entry Journal v1</t>
  </si>
  <si>
    <t>11:40 - 11:50 Wenjing Shan Jane Eyre Double Entry Journal v1</t>
  </si>
  <si>
    <t>030515</t>
  </si>
  <si>
    <t>030715</t>
  </si>
  <si>
    <t>TH Diagnostic Test for High School Cheating V5</t>
  </si>
  <si>
    <t>022515 TH0439 Wenjing Shan double entry journal of Jane Eyre v5</t>
  </si>
  <si>
    <t>959</t>
  </si>
  <si>
    <t>11:00 - 1:30 Wenjing Shan Academic Cheating Essay v5</t>
  </si>
  <si>
    <t>032015</t>
  </si>
  <si>
    <t>032115</t>
  </si>
  <si>
    <t>TH Double Entry Journal 2 of Jane Eyre v1</t>
  </si>
  <si>
    <t>032015 TH0439 Wenjing Shan double entry journal 2 of Jane Eyre v1</t>
  </si>
  <si>
    <t>470</t>
  </si>
  <si>
    <t>11:00 - 12:15 Wenjing Shan Jane Eyre Double Entry Journal 2 v1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</si>
</sst>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0">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amily val="1"/>
    </font>
    <font>
      <sz val="12"/>
      <color theme="1"/>
      <name val="Times New Roman"/>
      <family val="1"/>
    </font>
    <font>
      <sz val="12"/>
      <color theme="1"/>
      <name val="TimesNewRomanPSMT"/>
      <family val="1"/>
    </font>
    <font>
      <b/>
      <sz val="9"/>
      <color indexed="81"/>
      <name val="Calibri"/>
      <family val="2"/>
    </font>
    <font>
      <sz val="9"/>
      <color indexed="81"/>
      <name val="Calibri"/>
      <family val="2"/>
    </font>
    <font>
      <b/>
      <sz val="10"/>
      <color indexed="81"/>
      <name val="宋体"/>
      <family val="7"/>
      <charset val="134"/>
    </font>
    <font>
      <sz val="10"/>
      <color indexed="81"/>
      <name val="宋体"/>
      <family val="7"/>
      <charset val="134"/>
    </font>
    <font>
      <sz val="18"/>
      <color theme="1"/>
      <name val="Times New Roman"/>
      <family val="1"/>
    </font>
    <font>
      <sz val="12"/>
      <color theme="1"/>
      <name val="华文细黑"/>
      <charset val="134"/>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b/>
      <sz val="12"/>
      <color theme="1"/>
      <name val="Times New Roman"/>
      <family val="1"/>
    </font>
    <font>
      <sz val="12"/>
      <name val="Times New Roman"/>
      <family val="1"/>
    </font>
    <font>
      <b/>
      <sz val="12"/>
      <color theme="0"/>
      <name val="Times New Roman"/>
      <family val="1"/>
    </font>
    <font>
      <sz val="12"/>
      <color rgb="FFFF0000"/>
      <name val="Times"/>
    </font>
    <font>
      <sz val="12"/>
      <color rgb="FFFF0000"/>
      <name val="华文细黑"/>
      <charset val="134"/>
    </font>
    <font>
      <sz val="11"/>
      <name val="Times New Roman"/>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55">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0" fontId="19" fillId="0" borderId="0" xfId="6" applyFont="1" applyFill="1" applyAlignment="1">
      <alignment horizontal="right" vertical="center"/>
    </xf>
    <xf numFmtId="0" fontId="20" fillId="0" borderId="0" xfId="6" applyFont="1" applyFill="1" applyAlignment="1"/>
    <xf numFmtId="49" fontId="19" fillId="0" borderId="0" xfId="6" applyNumberFormat="1" applyFont="1" applyFill="1" applyAlignment="1">
      <alignment horizontal="right" vertical="center"/>
    </xf>
    <xf numFmtId="49" fontId="17" fillId="0" borderId="0" xfId="6" applyNumberFormat="1" applyFont="1" applyFill="1" applyAlignment="1">
      <alignment horizontal="right" vertical="center"/>
    </xf>
    <xf numFmtId="0" fontId="19" fillId="0" borderId="0" xfId="6" applyFont="1">
      <alignment vertical="center"/>
    </xf>
    <xf numFmtId="0" fontId="17" fillId="0" borderId="0" xfId="6" applyFont="1" applyFill="1">
      <alignment vertical="center"/>
    </xf>
    <xf numFmtId="0" fontId="17" fillId="0" borderId="0" xfId="6" applyFont="1" applyFill="1" applyAlignment="1">
      <alignment horizontal="right" vertical="center"/>
    </xf>
    <xf numFmtId="49" fontId="17" fillId="0" borderId="0" xfId="6" applyNumberFormat="1" applyFont="1" applyFill="1" applyAlignment="1">
      <alignment horizontal="right"/>
    </xf>
    <xf numFmtId="0" fontId="21"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6" fillId="0" borderId="0" xfId="14" applyFont="1" applyAlignment="1">
      <alignment vertical="center"/>
    </xf>
    <xf numFmtId="0" fontId="27" fillId="0" borderId="0" xfId="14" applyFont="1"/>
    <xf numFmtId="49" fontId="27" fillId="0" borderId="0" xfId="14" applyNumberFormat="1" applyFont="1"/>
    <xf numFmtId="0" fontId="27" fillId="0" borderId="0" xfId="14" applyFont="1" applyAlignment="1">
      <alignment horizontal="right"/>
    </xf>
    <xf numFmtId="0" fontId="14" fillId="0" borderId="0" xfId="11">
      <alignment vertical="center"/>
    </xf>
    <xf numFmtId="0" fontId="28" fillId="0" borderId="0" xfId="14" applyFont="1"/>
    <xf numFmtId="49" fontId="28" fillId="0" borderId="0" xfId="14" applyNumberFormat="1" applyFont="1"/>
    <xf numFmtId="0" fontId="28" fillId="0" borderId="0" xfId="14" applyFont="1" applyAlignment="1">
      <alignment horizontal="center"/>
    </xf>
    <xf numFmtId="0" fontId="28" fillId="0" borderId="0" xfId="14" applyFont="1" applyAlignment="1">
      <alignment horizontal="right"/>
    </xf>
    <xf numFmtId="0" fontId="29" fillId="5" borderId="14" xfId="11" applyFont="1" applyFill="1" applyBorder="1" applyAlignment="1"/>
    <xf numFmtId="0" fontId="28" fillId="0" borderId="0" xfId="8" applyFont="1">
      <alignment vertical="center"/>
    </xf>
    <xf numFmtId="0" fontId="28"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7" fillId="0" borderId="0" xfId="14" applyFont="1" applyFill="1"/>
    <xf numFmtId="0" fontId="14" fillId="0" borderId="0" xfId="11" applyFill="1">
      <alignment vertical="center"/>
    </xf>
    <xf numFmtId="20" fontId="3" fillId="9" borderId="5" xfId="0" applyNumberFormat="1" applyFont="1" applyFill="1" applyBorder="1" applyAlignment="1">
      <alignment horizontal="left" vertical="center" wrapText="1"/>
    </xf>
    <xf numFmtId="0" fontId="3" fillId="0" borderId="5" xfId="0" applyFont="1" applyBorder="1" applyAlignment="1">
      <alignment horizontal="left" vertical="center" wrapText="1"/>
    </xf>
    <xf numFmtId="49" fontId="34" fillId="0" borderId="0" xfId="6" applyNumberFormat="1" applyFont="1" applyFill="1" applyAlignment="1">
      <alignment horizontal="right"/>
    </xf>
    <xf numFmtId="0" fontId="17" fillId="0" borderId="0" xfId="6" applyFont="1" applyFill="1" applyAlignment="1">
      <alignment vertical="center" wrapText="1"/>
    </xf>
    <xf numFmtId="49" fontId="17" fillId="10" borderId="0" xfId="6" applyNumberFormat="1" applyFont="1" applyFill="1" applyAlignment="1">
      <alignment horizontal="right" vertical="center"/>
    </xf>
    <xf numFmtId="0" fontId="3" fillId="11" borderId="5" xfId="0" applyFont="1" applyFill="1" applyBorder="1" applyAlignment="1">
      <alignment horizontal="left" vertical="center" wrapText="1"/>
    </xf>
    <xf numFmtId="0" fontId="35" fillId="0" borderId="0" xfId="6" applyFont="1" applyFill="1">
      <alignment vertical="center"/>
    </xf>
    <xf numFmtId="0" fontId="36" fillId="6" borderId="15" xfId="0" applyNumberFormat="1" applyFont="1" applyFill="1" applyBorder="1" applyAlignment="1" applyProtection="1"/>
    <xf numFmtId="0" fontId="36" fillId="6" borderId="16" xfId="0" applyNumberFormat="1" applyFont="1" applyFill="1" applyBorder="1" applyAlignment="1" applyProtection="1"/>
    <xf numFmtId="49" fontId="36" fillId="6" borderId="16" xfId="0" applyNumberFormat="1" applyFont="1" applyFill="1" applyBorder="1" applyAlignment="1" applyProtection="1"/>
    <xf numFmtId="0" fontId="36" fillId="6" borderId="16" xfId="0" applyNumberFormat="1" applyFont="1" applyFill="1" applyBorder="1" applyAlignment="1" applyProtection="1">
      <alignment horizontal="left"/>
    </xf>
    <xf numFmtId="0" fontId="36" fillId="6" borderId="16" xfId="0" applyNumberFormat="1" applyFont="1" applyFill="1" applyBorder="1" applyAlignment="1" applyProtection="1">
      <alignment horizontal="right"/>
    </xf>
    <xf numFmtId="1" fontId="36" fillId="6" borderId="17" xfId="0" applyNumberFormat="1" applyFont="1" applyFill="1" applyBorder="1" applyAlignment="1" applyProtection="1"/>
    <xf numFmtId="0" fontId="20" fillId="0" borderId="0" xfId="6" applyFont="1" applyFill="1" applyAlignment="1">
      <alignment wrapText="1"/>
    </xf>
    <xf numFmtId="49" fontId="17" fillId="12" borderId="0" xfId="6" applyNumberFormat="1" applyFont="1" applyFill="1" applyAlignment="1">
      <alignment horizontal="right"/>
    </xf>
    <xf numFmtId="0" fontId="17" fillId="0" borderId="0" xfId="6" applyFont="1" applyFill="1" applyAlignment="1">
      <alignment horizontal="left" vertical="center"/>
    </xf>
    <xf numFmtId="14" fontId="17" fillId="0" borderId="0" xfId="6" applyNumberFormat="1" applyFont="1" applyFill="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9" borderId="5" xfId="0" applyFont="1" applyFill="1" applyBorder="1" applyAlignment="1">
      <alignment horizontal="left" vertical="center" wrapText="1"/>
    </xf>
    <xf numFmtId="49" fontId="17" fillId="12" borderId="0" xfId="6" applyNumberFormat="1" applyFont="1" applyFill="1" applyAlignment="1">
      <alignment horizontal="right" vertical="center"/>
    </xf>
    <xf numFmtId="0" fontId="37" fillId="0" borderId="0" xfId="14" applyFont="1"/>
    <xf numFmtId="0" fontId="37" fillId="0" borderId="0" xfId="8" applyFont="1">
      <alignment vertical="center"/>
    </xf>
    <xf numFmtId="49" fontId="37" fillId="0" borderId="0" xfId="14" applyNumberFormat="1" applyFont="1"/>
    <xf numFmtId="0" fontId="37" fillId="0" borderId="0" xfId="14" applyFont="1" applyAlignment="1">
      <alignment horizontal="left"/>
    </xf>
    <xf numFmtId="0" fontId="37" fillId="0" borderId="0" xfId="14" applyFont="1" applyAlignment="1">
      <alignment horizontal="right"/>
    </xf>
    <xf numFmtId="0" fontId="38" fillId="0" borderId="0" xfId="14" applyFont="1"/>
    <xf numFmtId="0" fontId="3" fillId="9" borderId="6" xfId="0" applyFont="1" applyFill="1" applyBorder="1" applyAlignment="1">
      <alignment horizontal="left" vertical="center" wrapText="1"/>
    </xf>
    <xf numFmtId="0" fontId="37" fillId="0" borderId="0" xfId="11" applyFont="1" applyFill="1">
      <alignment vertical="center"/>
    </xf>
    <xf numFmtId="49" fontId="37" fillId="0" borderId="0" xfId="11" applyNumberFormat="1" applyFont="1" applyFill="1">
      <alignment vertical="center"/>
    </xf>
    <xf numFmtId="0" fontId="37" fillId="0" borderId="0" xfId="11" applyFont="1" applyFill="1" applyAlignment="1">
      <alignment horizontal="left"/>
    </xf>
    <xf numFmtId="0" fontId="37" fillId="0" borderId="0" xfId="11" applyFont="1" applyFill="1" applyAlignment="1">
      <alignment horizontal="right"/>
    </xf>
    <xf numFmtId="0" fontId="37" fillId="0" borderId="0" xfId="11" applyFont="1" applyFill="1" applyAlignment="1">
      <alignment horizontal="right" vertical="center"/>
    </xf>
    <xf numFmtId="0" fontId="17" fillId="0" borderId="0" xfId="14" applyFont="1"/>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xf numFmtId="0" fontId="39" fillId="0" borderId="11" xfId="14" applyFont="1" applyFill="1" applyBorder="1" applyAlignment="1">
      <alignment horizontal="center" vertical="center"/>
    </xf>
    <xf numFmtId="0" fontId="39" fillId="0" borderId="5" xfId="14" applyFont="1" applyFill="1" applyBorder="1" applyAlignment="1">
      <alignment horizontal="center" vertical="center"/>
    </xf>
    <xf numFmtId="166" fontId="39" fillId="0" borderId="5" xfId="14" applyNumberFormat="1" applyFont="1" applyFill="1" applyBorder="1" applyAlignment="1">
      <alignment horizontal="center" vertical="center"/>
    </xf>
    <xf numFmtId="1" fontId="39" fillId="0" borderId="5" xfId="14" applyNumberFormat="1" applyFont="1" applyFill="1" applyBorder="1" applyAlignment="1">
      <alignment horizontal="center" vertical="center"/>
    </xf>
    <xf numFmtId="165" fontId="39" fillId="0" borderId="5" xfId="14" applyNumberFormat="1" applyFont="1" applyFill="1" applyBorder="1" applyAlignment="1">
      <alignment horizontal="center" vertical="center"/>
    </xf>
    <xf numFmtId="166" fontId="39" fillId="0" borderId="10" xfId="14" applyNumberFormat="1" applyFont="1" applyFill="1" applyBorder="1" applyAlignment="1">
      <alignment horizontal="center" vertical="center"/>
    </xf>
    <xf numFmtId="0" fontId="39" fillId="0" borderId="20" xfId="14" applyFont="1" applyFill="1" applyBorder="1" applyAlignment="1">
      <alignment horizontal="center" vertical="center"/>
    </xf>
    <xf numFmtId="0" fontId="39" fillId="0" borderId="21" xfId="14" applyFont="1" applyFill="1" applyBorder="1" applyAlignment="1">
      <alignment horizontal="center" vertical="center"/>
    </xf>
    <xf numFmtId="166" fontId="39" fillId="0" borderId="21" xfId="14" applyNumberFormat="1" applyFont="1" applyFill="1" applyBorder="1" applyAlignment="1">
      <alignment horizontal="center" vertical="center"/>
    </xf>
    <xf numFmtId="1" fontId="39" fillId="0" borderId="21" xfId="14" applyNumberFormat="1" applyFont="1" applyFill="1" applyBorder="1" applyAlignment="1">
      <alignment horizontal="center" vertical="center"/>
    </xf>
    <xf numFmtId="165" fontId="39" fillId="0" borderId="21" xfId="14" applyNumberFormat="1" applyFont="1" applyFill="1" applyBorder="1" applyAlignment="1">
      <alignment horizontal="center" vertical="center"/>
    </xf>
    <xf numFmtId="166" fontId="39" fillId="0" borderId="22" xfId="14" applyNumberFormat="1" applyFont="1" applyFill="1" applyBorder="1" applyAlignment="1">
      <alignment horizontal="center" vertical="center"/>
    </xf>
    <xf numFmtId="0" fontId="39" fillId="0" borderId="5" xfId="14" applyNumberFormat="1" applyFont="1" applyFill="1" applyBorder="1" applyAlignment="1">
      <alignment horizontal="center" vertical="center"/>
    </xf>
    <xf numFmtId="49" fontId="39" fillId="8" borderId="5" xfId="14" applyNumberFormat="1" applyFont="1" applyFill="1" applyBorder="1" applyAlignment="1">
      <alignment horizontal="center" vertical="center"/>
    </xf>
    <xf numFmtId="0" fontId="39" fillId="8" borderId="5" xfId="14" applyFont="1" applyFill="1" applyBorder="1" applyAlignment="1">
      <alignment horizontal="center" vertical="center"/>
    </xf>
    <xf numFmtId="2" fontId="39" fillId="8" borderId="5" xfId="14" applyNumberFormat="1" applyFont="1" applyFill="1" applyBorder="1" applyAlignment="1">
      <alignment horizontal="center" vertical="center"/>
    </xf>
    <xf numFmtId="2" fontId="39" fillId="8" borderId="10" xfId="14" applyNumberFormat="1" applyFont="1" applyFill="1" applyBorder="1" applyAlignment="1">
      <alignment horizontal="center" vertical="center"/>
    </xf>
    <xf numFmtId="0" fontId="39" fillId="0" borderId="21" xfId="14" applyNumberFormat="1" applyFont="1" applyFill="1" applyBorder="1" applyAlignment="1">
      <alignment horizontal="center" vertical="center"/>
    </xf>
    <xf numFmtId="49" fontId="39" fillId="8" borderId="21" xfId="14" applyNumberFormat="1" applyFont="1" applyFill="1" applyBorder="1" applyAlignment="1">
      <alignment horizontal="center" vertical="center"/>
    </xf>
    <xf numFmtId="0" fontId="39" fillId="8" borderId="21" xfId="14" applyFont="1" applyFill="1" applyBorder="1" applyAlignment="1">
      <alignment horizontal="center" vertical="center"/>
    </xf>
    <xf numFmtId="2" fontId="39" fillId="8" borderId="21" xfId="14" applyNumberFormat="1" applyFont="1" applyFill="1" applyBorder="1" applyAlignment="1">
      <alignment horizontal="center" vertical="center"/>
    </xf>
    <xf numFmtId="2" fontId="39" fillId="8" borderId="22" xfId="14" applyNumberFormat="1" applyFont="1" applyFill="1" applyBorder="1" applyAlignment="1">
      <alignment horizontal="center" vertical="center"/>
    </xf>
  </cellXfs>
  <cellStyles count="15">
    <cellStyle name="Followed Hyperlink" xfId="3" builtinId="9" hidden="1"/>
    <cellStyle name="Followed Hyperlink" xfId="5" builtinId="9" hidden="1"/>
    <cellStyle name="Followed Hyperlink" xfId="13" builtinId="9" hidden="1"/>
    <cellStyle name="Hyperlink" xfId="2" builtinId="8" hidden="1"/>
    <cellStyle name="Hyperlink" xfId="4" builtinId="8" hidden="1"/>
    <cellStyle name="Hyperlink" xfId="12"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relative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xdr:rowOff>
    </xdr:from>
    <xdr:to>
      <xdr:col>11</xdr:col>
      <xdr:colOff>238123</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9525" y="2"/>
          <a:ext cx="7667623"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SUM(G4:G17)</totalsRowFormula>
    </tableColumn>
    <tableColumn id="15" name="No. of Words" totalsRowFunction="custom" dataDxfId="48" totalsRowDxfId="47" dataCellStyle="Normal 2">
      <totalsRowFormula>SUM(H4:H17)</totalsRowFormula>
    </tableColumn>
    <tableColumn id="4" name="Base" totalsRowFunction="custom" dataDxfId="46" totalsRowDxfId="45" dataCellStyle="Normal 2">
      <totalsRowFormula>SUM(I4:I17)</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summary'!#REF!*2,'workload summary'!#REF!*1))</calculatedColumnFormula>
      <totalsRowFormula>SUM(K4:K17)</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summary'!#REF!,0)</calculatedColumnFormula>
      <totalsRowFormula>SUM(M4:M17)</totalsRowFormula>
    </tableColumn>
    <tableColumn id="6" name="Hours(Editing)" totalsRowFunction="custom" dataDxfId="36" totalsRowDxfId="35" dataCellStyle="Normal 2">
      <totalsRowFormula>SUM(N4:N17)</totalsRowFormula>
    </tableColumn>
    <tableColumn id="16" name="Hours(Including non-editing work)" totalsRowFunction="custom" dataDxfId="34" totalsRowDxfId="33" dataCellStyle="Normal 2">
      <totalsRowFormula>SUM(O4:O17)</totalsRowFormula>
    </tableColumn>
    <tableColumn id="5" name="Key words of Article" totalsRowFunction="custom" dataDxfId="32" totalsRowDxfId="31" dataCellStyle="Normal 2">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7" totalsRowShown="0" headerRowDxfId="30" headerRowBorderDxfId="29" tableBorderDxfId="28" totalsRowBorderDxfId="27">
  <autoFilter ref="A33:K37"/>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9" totalsRowShown="0" headerRowDxfId="15" dataDxfId="13" headerRowBorderDxfId="14" tableBorderDxfId="12" totalsRowBorderDxfId="11">
  <autoFilter ref="A25:K29"/>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3" sqref="N13"/>
    </sheetView>
  </sheetViews>
  <sheetFormatPr defaultColWidth="8.875" defaultRowHeight="13.5"/>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4" zoomScale="70" zoomScaleNormal="70" zoomScalePageLayoutView="70" workbookViewId="0">
      <selection activeCell="G142" sqref="G142"/>
    </sheetView>
  </sheetViews>
  <sheetFormatPr defaultColWidth="9" defaultRowHeight="13.5"/>
  <cols>
    <col min="1" max="1" width="23.375" customWidth="1"/>
    <col min="2" max="2" width="23.375" style="3" customWidth="1"/>
    <col min="3" max="3" width="23.625" style="3" customWidth="1"/>
    <col min="4" max="4" width="27.75" style="3" customWidth="1"/>
    <col min="5" max="5" width="24.75" style="3" customWidth="1"/>
    <col min="6" max="7" width="23.375" style="3" customWidth="1"/>
  </cols>
  <sheetData>
    <row r="1" spans="1:8" s="1" customFormat="1">
      <c r="A1" s="128" t="s">
        <v>1</v>
      </c>
      <c r="B1" s="128"/>
      <c r="C1" s="128"/>
      <c r="D1" s="128"/>
      <c r="E1" s="128"/>
      <c r="F1" s="128"/>
      <c r="G1" s="128"/>
    </row>
    <row r="2" spans="1:8" s="1" customFormat="1" ht="37.5" customHeight="1">
      <c r="A2" s="128"/>
      <c r="B2" s="128"/>
      <c r="C2" s="128"/>
      <c r="D2" s="128"/>
      <c r="E2" s="128"/>
      <c r="F2" s="128"/>
      <c r="G2" s="128"/>
    </row>
    <row r="3" spans="1:8" s="1" customFormat="1" ht="37.5" customHeight="1">
      <c r="A3" s="127" t="s">
        <v>42</v>
      </c>
      <c r="B3" s="127"/>
      <c r="C3" s="127"/>
      <c r="D3" s="127"/>
      <c r="E3" s="127"/>
      <c r="F3" s="127"/>
      <c r="G3" s="127"/>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t="s">
        <v>137</v>
      </c>
      <c r="E20" s="10" t="s">
        <v>138</v>
      </c>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t="s">
        <v>139</v>
      </c>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ht="27">
      <c r="A43" s="10"/>
      <c r="B43" s="10"/>
      <c r="C43" s="10"/>
      <c r="D43" s="10"/>
      <c r="E43" s="93" t="s">
        <v>143</v>
      </c>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98"/>
      <c r="B54" s="10"/>
      <c r="C54" s="10"/>
      <c r="D54" s="10" t="s">
        <v>38</v>
      </c>
      <c r="E54" s="10"/>
      <c r="F54" s="10"/>
      <c r="G54" s="10"/>
    </row>
    <row r="55" spans="1:8" s="2" customFormat="1">
      <c r="A55" s="10"/>
      <c r="B55" s="10"/>
      <c r="C55" s="10"/>
      <c r="D55" s="94"/>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ht="54">
      <c r="A66" s="94"/>
      <c r="B66" s="10"/>
      <c r="C66" s="98"/>
      <c r="D66" s="10"/>
      <c r="E66" s="112" t="s">
        <v>156</v>
      </c>
      <c r="F66" s="10"/>
      <c r="G66" s="110" t="s">
        <v>170</v>
      </c>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ht="40.5">
      <c r="A78" s="111" t="s">
        <v>171</v>
      </c>
      <c r="B78" s="112" t="s">
        <v>172</v>
      </c>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ht="54">
      <c r="A92" s="9"/>
      <c r="B92" s="10"/>
      <c r="C92" s="112" t="s">
        <v>177</v>
      </c>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ht="54">
      <c r="A102" s="9"/>
      <c r="B102" s="10"/>
      <c r="C102" s="10"/>
      <c r="D102" s="10" t="s">
        <v>38</v>
      </c>
      <c r="E102" s="94" t="s">
        <v>189</v>
      </c>
      <c r="F102" s="93" t="s">
        <v>190</v>
      </c>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ht="54">
      <c r="A114" s="9"/>
      <c r="B114" s="10"/>
      <c r="C114" s="10"/>
      <c r="D114" s="10" t="s">
        <v>28</v>
      </c>
      <c r="E114" s="10"/>
      <c r="F114" s="10"/>
      <c r="G114" s="120" t="s">
        <v>196</v>
      </c>
    </row>
    <row r="115" spans="1:8" s="2" customFormat="1">
      <c r="A115" s="9"/>
      <c r="B115" s="10"/>
      <c r="C115" s="10"/>
      <c r="D115" s="10"/>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c r="A126" s="9"/>
      <c r="B126" s="10"/>
      <c r="C126" s="33" t="s">
        <v>49</v>
      </c>
      <c r="D126" s="10"/>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54">
      <c r="A138" s="9"/>
      <c r="B138" s="10"/>
      <c r="C138" s="10"/>
      <c r="D138" s="10"/>
      <c r="E138" s="10"/>
      <c r="F138" s="10"/>
      <c r="G138" s="120" t="s">
        <v>202</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t="s">
        <v>20</v>
      </c>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c r="A162" s="9" t="s">
        <v>33</v>
      </c>
      <c r="B162" s="18"/>
      <c r="C162" s="18"/>
      <c r="D162" s="18"/>
      <c r="E162" s="18"/>
      <c r="F162" s="18"/>
      <c r="G162" s="16"/>
    </row>
    <row r="163" spans="1:7" s="2" customFormat="1">
      <c r="A163" s="9"/>
      <c r="B163" s="18"/>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3" customWidth="1"/>
  </cols>
  <sheetData>
    <row r="1" spans="1:8" s="1" customFormat="1">
      <c r="A1" s="128" t="s">
        <v>11</v>
      </c>
      <c r="B1" s="128"/>
      <c r="C1" s="128"/>
      <c r="D1" s="128"/>
      <c r="E1" s="128"/>
      <c r="F1" s="128"/>
      <c r="G1" s="128"/>
    </row>
    <row r="2" spans="1:8" s="1" customFormat="1" ht="37.5" customHeight="1">
      <c r="A2" s="128"/>
      <c r="B2" s="128"/>
      <c r="C2" s="128"/>
      <c r="D2" s="128"/>
      <c r="E2" s="128"/>
      <c r="F2" s="128"/>
      <c r="G2" s="128"/>
    </row>
    <row r="3" spans="1:8" ht="35.25" customHeight="1">
      <c r="A3" s="127" t="s">
        <v>47</v>
      </c>
      <c r="B3" s="129"/>
      <c r="C3" s="129"/>
      <c r="D3" s="129"/>
      <c r="E3" s="129"/>
      <c r="F3" s="129"/>
      <c r="G3" s="129"/>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28" t="s">
        <v>12</v>
      </c>
      <c r="B1" s="128"/>
      <c r="C1" s="128"/>
      <c r="D1" s="128"/>
      <c r="E1" s="128"/>
      <c r="F1" s="128"/>
      <c r="G1" s="128"/>
    </row>
    <row r="2" spans="1:8" s="1" customFormat="1" ht="26.1" customHeight="1">
      <c r="A2" s="128"/>
      <c r="B2" s="128"/>
      <c r="C2" s="128"/>
      <c r="D2" s="128"/>
      <c r="E2" s="128"/>
      <c r="F2" s="128"/>
      <c r="G2" s="128"/>
    </row>
    <row r="3" spans="1:8" ht="48.95" customHeight="1">
      <c r="A3" s="127" t="s">
        <v>43</v>
      </c>
      <c r="B3" s="129"/>
      <c r="C3" s="129"/>
      <c r="D3" s="129"/>
      <c r="E3" s="129"/>
      <c r="F3" s="129"/>
      <c r="G3" s="129"/>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28" t="s">
        <v>13</v>
      </c>
      <c r="B1" s="128"/>
      <c r="C1" s="128"/>
      <c r="D1" s="128"/>
      <c r="E1" s="128"/>
      <c r="F1" s="128"/>
      <c r="G1" s="128"/>
    </row>
    <row r="2" spans="1:8" s="1" customFormat="1" ht="37.5" customHeight="1">
      <c r="A2" s="128"/>
      <c r="B2" s="128"/>
      <c r="C2" s="128"/>
      <c r="D2" s="128"/>
      <c r="E2" s="128"/>
      <c r="F2" s="128"/>
      <c r="G2" s="128"/>
    </row>
    <row r="3" spans="1:8" ht="37.5" customHeight="1">
      <c r="A3" s="130" t="s">
        <v>46</v>
      </c>
      <c r="B3" s="131"/>
      <c r="C3" s="131"/>
      <c r="D3" s="131"/>
      <c r="E3" s="131"/>
      <c r="F3" s="131"/>
      <c r="G3" s="131"/>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125"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G9" sqref="AG9"/>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6" customWidth="1"/>
    <col min="12" max="12" width="22.625" style="34" customWidth="1"/>
    <col min="13" max="13" width="30.875" style="34" customWidth="1"/>
    <col min="14" max="14" width="38.875" style="34" customWidth="1"/>
    <col min="15" max="15" width="44.5" style="34" customWidth="1"/>
    <col min="16" max="18" width="16.125" style="55" customWidth="1"/>
    <col min="19" max="19" width="31.5" style="34" customWidth="1"/>
    <col min="20" max="21" width="13.625" style="55" customWidth="1"/>
    <col min="22" max="22" width="14.375" style="55" customWidth="1"/>
    <col min="23" max="23" width="54.5" style="34" customWidth="1"/>
    <col min="24" max="24" width="14.625" style="55" customWidth="1"/>
    <col min="25" max="26" width="13.625" style="55" customWidth="1"/>
    <col min="27" max="27" width="30.625" style="34" customWidth="1"/>
    <col min="28" max="30" width="14.625" style="55" customWidth="1"/>
    <col min="31" max="31" width="22" style="34"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32" t="s">
        <v>50</v>
      </c>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t="s">
        <v>51</v>
      </c>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row>
    <row r="3" spans="1:87" ht="12.75" customHeight="1">
      <c r="A3" s="132"/>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row>
    <row r="4" spans="1:87" ht="12.75" customHeight="1">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row>
    <row r="5" spans="1:87" ht="12.75" customHeight="1">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s="44" customFormat="1" ht="31.5">
      <c r="A7" s="99" t="s">
        <v>140</v>
      </c>
      <c r="B7" s="99" t="s">
        <v>149</v>
      </c>
      <c r="C7" s="45" t="s">
        <v>145</v>
      </c>
      <c r="D7" s="45" t="s">
        <v>141</v>
      </c>
      <c r="E7" s="45" t="s">
        <v>146</v>
      </c>
      <c r="F7" s="108" t="s">
        <v>144</v>
      </c>
      <c r="G7" s="108" t="s">
        <v>144</v>
      </c>
      <c r="H7" s="45" t="s">
        <v>147</v>
      </c>
      <c r="I7" s="45" t="s">
        <v>144</v>
      </c>
      <c r="J7" s="45">
        <v>11</v>
      </c>
      <c r="K7" s="40" t="s">
        <v>163</v>
      </c>
      <c r="L7" s="46" t="s">
        <v>163</v>
      </c>
      <c r="M7" s="39" t="s">
        <v>153</v>
      </c>
      <c r="N7" s="96" t="s">
        <v>154</v>
      </c>
      <c r="O7" s="48" t="s">
        <v>148</v>
      </c>
      <c r="P7" s="43" t="s">
        <v>150</v>
      </c>
      <c r="Q7" s="43" t="s">
        <v>178</v>
      </c>
      <c r="R7" s="97" t="s">
        <v>151</v>
      </c>
      <c r="S7" s="41"/>
      <c r="T7" s="95"/>
      <c r="U7" s="42"/>
      <c r="V7" s="42"/>
      <c r="W7" s="39"/>
      <c r="X7" s="42"/>
      <c r="Y7" s="42"/>
      <c r="Z7" s="42"/>
      <c r="AA7" s="39"/>
      <c r="AB7" s="42"/>
      <c r="AC7" s="42"/>
      <c r="AD7" s="42"/>
      <c r="AE7" s="43"/>
      <c r="AF7" s="43"/>
      <c r="AG7" s="43"/>
      <c r="AH7" s="43"/>
      <c r="AI7" s="43"/>
      <c r="AJ7" s="43"/>
      <c r="AK7" s="43"/>
      <c r="AL7" s="43"/>
      <c r="AM7" s="43"/>
      <c r="AN7" s="43"/>
      <c r="AO7" s="43"/>
      <c r="AP7" s="43"/>
      <c r="AQ7" s="43"/>
      <c r="AR7" s="43"/>
      <c r="AS7" s="43"/>
      <c r="AT7" s="43"/>
      <c r="AU7" s="39"/>
      <c r="AV7" s="39"/>
    </row>
    <row r="8" spans="1:87" s="44" customFormat="1" ht="47.25">
      <c r="A8" s="45" t="s">
        <v>140</v>
      </c>
      <c r="B8" s="45" t="s">
        <v>157</v>
      </c>
      <c r="C8" s="45" t="s">
        <v>158</v>
      </c>
      <c r="D8" s="45" t="s">
        <v>159</v>
      </c>
      <c r="E8" s="96" t="s">
        <v>173</v>
      </c>
      <c r="F8" s="109">
        <v>42055</v>
      </c>
      <c r="G8" s="109">
        <v>42236</v>
      </c>
      <c r="H8" s="96" t="s">
        <v>161</v>
      </c>
      <c r="I8" s="45" t="s">
        <v>162</v>
      </c>
      <c r="J8" s="45">
        <v>9</v>
      </c>
      <c r="K8" s="46" t="s">
        <v>163</v>
      </c>
      <c r="L8" s="46" t="s">
        <v>163</v>
      </c>
      <c r="M8" s="45" t="s">
        <v>164</v>
      </c>
      <c r="N8" s="96" t="s">
        <v>165</v>
      </c>
      <c r="O8" s="106" t="s">
        <v>166</v>
      </c>
      <c r="P8" s="47" t="s">
        <v>167</v>
      </c>
      <c r="Q8" s="47" t="s">
        <v>163</v>
      </c>
      <c r="R8" s="107" t="s">
        <v>168</v>
      </c>
      <c r="S8" s="106" t="s">
        <v>174</v>
      </c>
      <c r="T8" s="47" t="s">
        <v>167</v>
      </c>
      <c r="U8" s="43" t="s">
        <v>163</v>
      </c>
      <c r="V8" s="113" t="s">
        <v>168</v>
      </c>
      <c r="W8" s="45" t="s">
        <v>187</v>
      </c>
      <c r="X8" s="43" t="s">
        <v>188</v>
      </c>
      <c r="Y8" s="43" t="s">
        <v>163</v>
      </c>
      <c r="Z8" s="43" t="s">
        <v>163</v>
      </c>
      <c r="AA8" s="96" t="s">
        <v>194</v>
      </c>
      <c r="AB8" s="43" t="s">
        <v>195</v>
      </c>
      <c r="AC8" s="43" t="s">
        <v>163</v>
      </c>
      <c r="AD8" s="113" t="s">
        <v>168</v>
      </c>
      <c r="AE8" s="96" t="s">
        <v>200</v>
      </c>
      <c r="AF8" s="43" t="s">
        <v>201</v>
      </c>
      <c r="AG8" s="43" t="s">
        <v>163</v>
      </c>
      <c r="AH8" s="113"/>
      <c r="AI8" s="43"/>
      <c r="AJ8" s="43"/>
      <c r="AK8" s="43"/>
      <c r="AL8" s="43"/>
      <c r="AM8" s="43"/>
      <c r="AN8" s="43"/>
      <c r="AO8" s="43"/>
      <c r="AP8" s="43"/>
      <c r="AQ8" s="43"/>
      <c r="AR8" s="43"/>
      <c r="AS8" s="43"/>
      <c r="AT8" s="43"/>
      <c r="AU8" s="39"/>
      <c r="AV8" s="39"/>
    </row>
    <row r="9" spans="1:87">
      <c r="A9" s="45"/>
      <c r="B9" s="39"/>
      <c r="C9" s="51"/>
      <c r="D9" s="45"/>
      <c r="F9" s="45"/>
      <c r="G9" s="45"/>
      <c r="H9" s="45"/>
      <c r="I9" s="45"/>
      <c r="O9" s="51"/>
      <c r="P9" s="51"/>
      <c r="R9" s="43"/>
      <c r="S9" s="48"/>
      <c r="T9" s="43"/>
      <c r="U9" s="43"/>
      <c r="V9" s="43"/>
      <c r="W9" s="48"/>
      <c r="X9" s="43"/>
      <c r="Y9" s="43"/>
      <c r="Z9" s="43"/>
      <c r="AA9" s="49"/>
      <c r="AB9" s="43"/>
      <c r="AC9" s="43"/>
      <c r="AD9" s="43"/>
      <c r="AE9" s="43"/>
      <c r="AF9" s="43"/>
      <c r="AG9" s="43"/>
      <c r="AH9" s="43"/>
      <c r="AI9" s="43"/>
      <c r="AJ9" s="43"/>
      <c r="AK9" s="43"/>
      <c r="AL9" s="43"/>
      <c r="AM9" s="43"/>
      <c r="AN9" s="43"/>
      <c r="AO9" s="43"/>
      <c r="AP9" s="43"/>
      <c r="AQ9" s="43"/>
      <c r="AR9" s="43"/>
      <c r="AS9" s="43"/>
      <c r="AT9" s="43"/>
      <c r="AU9" s="45"/>
      <c r="AV9" s="45"/>
    </row>
    <row r="10" spans="1:87" hidden="1">
      <c r="A10" s="50"/>
      <c r="B10" s="51"/>
      <c r="E10" s="50"/>
      <c r="F10" s="50"/>
      <c r="G10" s="50"/>
      <c r="H10" s="50"/>
      <c r="I10" s="50"/>
      <c r="J10" s="50"/>
      <c r="K10" s="52"/>
      <c r="L10" s="50"/>
      <c r="M10" s="50"/>
      <c r="N10" s="50"/>
      <c r="O10" s="51"/>
      <c r="P10" s="53"/>
      <c r="Q10" s="53"/>
      <c r="R10" s="53"/>
      <c r="S10" s="50"/>
      <c r="T10" s="54"/>
      <c r="U10" s="54"/>
      <c r="V10" s="54"/>
      <c r="W10" s="50"/>
      <c r="X10" s="54"/>
      <c r="Y10" s="54"/>
      <c r="Z10" s="54"/>
      <c r="AA10" s="50"/>
      <c r="AB10" s="54"/>
      <c r="AC10" s="54"/>
      <c r="AD10" s="54"/>
      <c r="AE10" s="55"/>
      <c r="AF10" s="55"/>
      <c r="AG10" s="55"/>
      <c r="AH10" s="55"/>
      <c r="AI10" s="55" t="s">
        <v>98</v>
      </c>
      <c r="AJ10" s="55"/>
      <c r="AK10" s="55"/>
      <c r="AL10" s="55"/>
      <c r="AM10" s="55" t="s">
        <v>99</v>
      </c>
      <c r="AN10" s="55"/>
      <c r="AO10" s="55"/>
      <c r="AP10" s="55"/>
      <c r="AQ10" s="55"/>
      <c r="AR10" s="55"/>
      <c r="AS10" s="55"/>
      <c r="AT10" s="55"/>
    </row>
    <row r="11" spans="1:87" hidden="1">
      <c r="O11" s="45"/>
      <c r="P11" s="43"/>
      <c r="AE11" s="55"/>
      <c r="AF11" s="55"/>
      <c r="AG11" s="55"/>
      <c r="AH11" s="55"/>
      <c r="AI11" s="55"/>
      <c r="AJ11" s="55"/>
      <c r="AK11" s="55"/>
      <c r="AL11" s="55"/>
      <c r="AM11" s="55"/>
      <c r="AN11" s="55"/>
      <c r="AO11" s="55"/>
      <c r="AP11" s="55"/>
      <c r="AQ11" s="55"/>
      <c r="AR11" s="55"/>
      <c r="AS11" s="55"/>
      <c r="AT11" s="55"/>
    </row>
    <row r="12" spans="1:87" hidden="1">
      <c r="O12" s="45"/>
      <c r="P12" s="43"/>
      <c r="AE12" s="55"/>
      <c r="AF12" s="55"/>
      <c r="AG12" s="55"/>
      <c r="AH12" s="55"/>
      <c r="AI12" s="55"/>
      <c r="AJ12" s="55"/>
      <c r="AK12" s="55"/>
      <c r="AL12" s="55"/>
      <c r="AM12" s="55"/>
      <c r="AN12" s="55"/>
      <c r="AO12" s="55"/>
      <c r="AP12" s="55"/>
      <c r="AQ12" s="55"/>
      <c r="AR12" s="55"/>
      <c r="AS12" s="55"/>
      <c r="AT12" s="55"/>
    </row>
    <row r="13" spans="1:87" hidden="1">
      <c r="O13" s="45"/>
      <c r="P13" s="43"/>
      <c r="AE13" s="55"/>
      <c r="AF13" s="55"/>
      <c r="AG13" s="55"/>
      <c r="AH13" s="55"/>
      <c r="AI13" s="55"/>
      <c r="AJ13" s="55"/>
      <c r="AK13" s="55"/>
      <c r="AL13" s="55"/>
      <c r="AM13" s="55"/>
      <c r="AN13" s="55"/>
      <c r="AO13" s="55"/>
      <c r="AP13" s="55"/>
      <c r="AQ13" s="55"/>
      <c r="AR13" s="55"/>
      <c r="AS13" s="55"/>
      <c r="AT13" s="55"/>
    </row>
    <row r="14" spans="1:87" hidden="1">
      <c r="O14" s="45"/>
      <c r="P14" s="43"/>
      <c r="AE14" s="55"/>
      <c r="AF14" s="55"/>
      <c r="AG14" s="55"/>
      <c r="AH14" s="55"/>
      <c r="AI14" s="55"/>
      <c r="AJ14" s="55"/>
      <c r="AK14" s="55"/>
      <c r="AL14" s="55"/>
      <c r="AM14" s="55"/>
      <c r="AN14" s="55"/>
      <c r="AO14" s="55"/>
      <c r="AP14" s="55"/>
      <c r="AQ14" s="55"/>
      <c r="AR14" s="55"/>
      <c r="AS14" s="55"/>
      <c r="AT14" s="55"/>
    </row>
    <row r="15" spans="1:87" hidden="1">
      <c r="O15" s="45"/>
      <c r="P15" s="43"/>
      <c r="AE15" s="55"/>
      <c r="AF15" s="55"/>
      <c r="AG15" s="55"/>
      <c r="AH15" s="55"/>
      <c r="AI15" s="55"/>
      <c r="AJ15" s="55"/>
      <c r="AK15" s="55"/>
      <c r="AL15" s="55"/>
      <c r="AM15" s="55"/>
      <c r="AN15" s="55"/>
      <c r="AO15" s="55"/>
      <c r="AP15" s="55"/>
      <c r="AQ15" s="55"/>
      <c r="AR15" s="55"/>
      <c r="AS15" s="55"/>
      <c r="AT15" s="55"/>
    </row>
    <row r="16" spans="1:87" hidden="1">
      <c r="O16" s="45"/>
      <c r="P16" s="43"/>
      <c r="AE16" s="55"/>
      <c r="AF16" s="55"/>
      <c r="AG16" s="55"/>
      <c r="AH16" s="55"/>
      <c r="AI16" s="55"/>
      <c r="AJ16" s="55"/>
      <c r="AK16" s="55"/>
      <c r="AL16" s="55"/>
      <c r="AM16" s="55"/>
      <c r="AN16" s="55"/>
      <c r="AO16" s="55"/>
      <c r="AP16" s="55"/>
      <c r="AQ16" s="55"/>
      <c r="AR16" s="55"/>
      <c r="AS16" s="55"/>
      <c r="AT16" s="55"/>
    </row>
    <row r="17" spans="1:28" s="55" customFormat="1" hidden="1">
      <c r="A17" s="34"/>
      <c r="B17" s="34"/>
      <c r="C17" s="34"/>
      <c r="D17" s="34"/>
      <c r="E17" s="34"/>
      <c r="F17" s="34"/>
      <c r="G17" s="34"/>
      <c r="H17" s="34"/>
      <c r="I17" s="34"/>
      <c r="J17" s="34"/>
      <c r="K17" s="56"/>
      <c r="L17" s="34"/>
      <c r="M17" s="34"/>
      <c r="N17" s="34"/>
      <c r="O17" s="45"/>
      <c r="P17" s="43"/>
      <c r="S17" s="34"/>
      <c r="W17" s="34"/>
      <c r="AA17" s="34"/>
    </row>
    <row r="18" spans="1:28" s="55" customFormat="1" hidden="1">
      <c r="A18" s="34"/>
      <c r="B18" s="34"/>
      <c r="C18" s="34"/>
      <c r="D18" s="34"/>
      <c r="E18" s="34"/>
      <c r="F18" s="34"/>
      <c r="G18" s="34"/>
      <c r="H18" s="34"/>
      <c r="I18" s="34"/>
      <c r="J18" s="34"/>
      <c r="K18" s="56"/>
      <c r="L18" s="34"/>
      <c r="M18" s="34"/>
      <c r="N18" s="34"/>
      <c r="O18" s="45"/>
      <c r="P18" s="43"/>
      <c r="S18" s="34"/>
      <c r="W18" s="34"/>
      <c r="AA18" s="34"/>
    </row>
    <row r="19" spans="1:28" s="55" customFormat="1" hidden="1">
      <c r="A19" s="34"/>
      <c r="B19" s="34"/>
      <c r="C19" s="34"/>
      <c r="D19" s="34"/>
      <c r="E19" s="34"/>
      <c r="F19" s="34"/>
      <c r="G19" s="34"/>
      <c r="H19" s="34"/>
      <c r="I19" s="34"/>
      <c r="J19" s="34"/>
      <c r="K19" s="56"/>
      <c r="L19" s="34"/>
      <c r="M19" s="34"/>
      <c r="N19" s="34"/>
      <c r="O19" s="45"/>
      <c r="P19" s="43"/>
      <c r="S19" s="34"/>
      <c r="W19" s="34"/>
      <c r="AA19" s="34"/>
    </row>
    <row r="20" spans="1:28" s="55" customFormat="1" hidden="1">
      <c r="A20" s="34"/>
      <c r="B20" s="34"/>
      <c r="C20" s="34"/>
      <c r="D20" s="34"/>
      <c r="E20" s="34"/>
      <c r="F20" s="34"/>
      <c r="G20" s="34"/>
      <c r="H20" s="34"/>
      <c r="I20" s="34"/>
      <c r="J20" s="34"/>
      <c r="K20" s="56"/>
      <c r="L20" s="34"/>
      <c r="M20" s="34"/>
      <c r="N20" s="34"/>
      <c r="O20" s="45"/>
      <c r="P20" s="43"/>
      <c r="S20" s="34"/>
      <c r="W20" s="34"/>
      <c r="AA20" s="34"/>
    </row>
    <row r="21" spans="1:28" s="55" customFormat="1" hidden="1">
      <c r="A21" s="34"/>
      <c r="B21" s="34"/>
      <c r="C21" s="34"/>
      <c r="D21" s="34"/>
      <c r="E21" s="34"/>
      <c r="F21" s="34"/>
      <c r="G21" s="34"/>
      <c r="H21" s="34"/>
      <c r="I21" s="34"/>
      <c r="J21" s="34"/>
      <c r="K21" s="56"/>
      <c r="L21" s="34"/>
      <c r="M21" s="34"/>
      <c r="N21" s="34"/>
      <c r="O21" s="45"/>
      <c r="P21" s="43"/>
      <c r="S21" s="34"/>
      <c r="W21" s="34"/>
      <c r="AA21" s="34"/>
    </row>
    <row r="22" spans="1:28" s="55" customFormat="1" hidden="1">
      <c r="A22" s="34"/>
      <c r="B22" s="34"/>
      <c r="C22" s="34"/>
      <c r="D22" s="34"/>
      <c r="E22" s="34"/>
      <c r="F22" s="34"/>
      <c r="G22" s="34"/>
      <c r="H22" s="34"/>
      <c r="I22" s="34"/>
      <c r="J22" s="34"/>
      <c r="K22" s="56"/>
      <c r="L22" s="34"/>
      <c r="M22" s="34"/>
      <c r="N22" s="34"/>
      <c r="O22" s="45"/>
      <c r="P22" s="43"/>
      <c r="S22" s="34"/>
      <c r="W22" s="34"/>
      <c r="AA22" s="34"/>
    </row>
    <row r="23" spans="1:28" s="55" customFormat="1" hidden="1">
      <c r="A23" s="34"/>
      <c r="B23" s="34"/>
      <c r="C23" s="34"/>
      <c r="D23" s="34"/>
      <c r="E23" s="34"/>
      <c r="F23" s="34"/>
      <c r="G23" s="34"/>
      <c r="H23" s="34"/>
      <c r="I23" s="34"/>
      <c r="J23" s="34"/>
      <c r="K23" s="56"/>
      <c r="L23" s="34"/>
      <c r="M23" s="34"/>
      <c r="N23" s="34"/>
      <c r="O23" s="45"/>
      <c r="P23" s="43"/>
      <c r="S23" s="34"/>
      <c r="W23" s="34"/>
      <c r="AA23" s="34"/>
    </row>
    <row r="24" spans="1:28" s="55" customFormat="1" hidden="1">
      <c r="A24" s="34"/>
      <c r="B24" s="34"/>
      <c r="C24" s="34"/>
      <c r="D24" s="34"/>
      <c r="E24" s="34"/>
      <c r="F24" s="34"/>
      <c r="G24" s="34"/>
      <c r="H24" s="34"/>
      <c r="I24" s="34"/>
      <c r="J24" s="34"/>
      <c r="K24" s="56"/>
      <c r="L24" s="34"/>
      <c r="M24" s="34"/>
      <c r="N24" s="34"/>
      <c r="O24" s="45"/>
      <c r="P24" s="43"/>
      <c r="S24" s="34"/>
      <c r="W24" s="34"/>
      <c r="AA24" s="34"/>
    </row>
    <row r="25" spans="1:28" s="55" customFormat="1" hidden="1">
      <c r="A25" s="34"/>
      <c r="B25" s="34"/>
      <c r="C25" s="34"/>
      <c r="D25" s="34"/>
      <c r="E25" s="34"/>
      <c r="F25" s="34"/>
      <c r="G25" s="34"/>
      <c r="H25" s="34"/>
      <c r="I25" s="34"/>
      <c r="J25" s="34"/>
      <c r="K25" s="56"/>
      <c r="L25" s="34"/>
      <c r="M25" s="34"/>
      <c r="N25" s="34"/>
      <c r="O25" s="45"/>
      <c r="P25" s="43"/>
      <c r="S25" s="34"/>
      <c r="W25" s="34"/>
      <c r="AA25" s="34"/>
    </row>
    <row r="26" spans="1:28" s="55" customFormat="1" hidden="1">
      <c r="A26" s="34"/>
      <c r="B26" s="34"/>
      <c r="C26" s="34"/>
      <c r="D26" s="34"/>
      <c r="E26" s="34"/>
      <c r="F26" s="34"/>
      <c r="G26" s="34"/>
      <c r="H26" s="34"/>
      <c r="I26" s="34"/>
      <c r="J26" s="34"/>
      <c r="K26" s="56"/>
      <c r="L26" s="34"/>
      <c r="M26" s="34"/>
      <c r="N26" s="34"/>
      <c r="O26" s="45"/>
      <c r="P26" s="43"/>
      <c r="S26" s="34"/>
      <c r="W26" s="34"/>
      <c r="AA26" s="34"/>
    </row>
    <row r="27" spans="1:28" s="55" customFormat="1" hidden="1">
      <c r="A27" s="34"/>
      <c r="B27" s="34"/>
      <c r="C27" s="34"/>
      <c r="D27" s="34"/>
      <c r="E27" s="34"/>
      <c r="F27" s="34"/>
      <c r="G27" s="34"/>
      <c r="H27" s="34"/>
      <c r="I27" s="34"/>
      <c r="J27" s="34"/>
      <c r="K27" s="56"/>
      <c r="L27" s="34"/>
      <c r="M27" s="34"/>
      <c r="N27" s="34"/>
      <c r="O27" s="45"/>
      <c r="P27" s="43"/>
      <c r="S27" s="34"/>
      <c r="W27" s="34"/>
      <c r="AA27" s="34"/>
    </row>
    <row r="28" spans="1:28" s="55" customFormat="1" hidden="1">
      <c r="A28" s="34"/>
      <c r="B28" s="34"/>
      <c r="C28" s="34"/>
      <c r="D28" s="34"/>
      <c r="E28" s="34"/>
      <c r="F28" s="34"/>
      <c r="G28" s="34"/>
      <c r="H28" s="34"/>
      <c r="I28" s="34"/>
      <c r="J28" s="34"/>
      <c r="K28" s="56"/>
      <c r="L28" s="34"/>
      <c r="M28" s="34"/>
      <c r="N28" s="34"/>
      <c r="O28" s="45"/>
      <c r="P28" s="43"/>
      <c r="S28" s="34"/>
      <c r="W28" s="34"/>
      <c r="AA28" s="34"/>
    </row>
    <row r="29" spans="1:28" s="55" customFormat="1" hidden="1">
      <c r="A29" s="34"/>
      <c r="B29" s="34"/>
      <c r="C29" s="34"/>
      <c r="D29" s="34"/>
      <c r="E29" s="34"/>
      <c r="F29" s="34"/>
      <c r="G29" s="34"/>
      <c r="H29" s="34"/>
      <c r="I29" s="34"/>
      <c r="J29" s="34"/>
      <c r="K29" s="56"/>
      <c r="L29" s="34"/>
      <c r="M29" s="34"/>
      <c r="N29" s="34"/>
      <c r="O29" s="45"/>
      <c r="P29" s="43"/>
      <c r="S29" s="34"/>
      <c r="W29" s="34"/>
      <c r="AA29" s="34"/>
    </row>
    <row r="30" spans="1:28" s="55" customFormat="1" hidden="1">
      <c r="A30" s="34"/>
      <c r="B30" s="34"/>
      <c r="C30" s="34"/>
      <c r="D30" s="34"/>
      <c r="E30" s="34"/>
      <c r="F30" s="34"/>
      <c r="G30" s="34"/>
      <c r="H30" s="34"/>
      <c r="I30" s="34"/>
      <c r="J30" s="34"/>
      <c r="K30" s="56"/>
      <c r="L30" s="34"/>
      <c r="M30" s="34"/>
      <c r="N30" s="34"/>
      <c r="O30" s="45"/>
      <c r="P30" s="43"/>
      <c r="S30" s="34"/>
      <c r="W30" s="34"/>
      <c r="AA30" s="34"/>
    </row>
    <row r="31" spans="1:28" s="55" customFormat="1" hidden="1">
      <c r="A31" s="34"/>
      <c r="B31" s="34"/>
      <c r="C31" s="34"/>
      <c r="D31" s="34"/>
      <c r="E31" s="34"/>
      <c r="F31" s="34"/>
      <c r="G31" s="34"/>
      <c r="H31" s="34"/>
      <c r="I31" s="34"/>
      <c r="J31" s="34"/>
      <c r="K31" s="56"/>
      <c r="L31" s="34"/>
      <c r="M31" s="34"/>
      <c r="N31" s="34"/>
      <c r="O31" s="45"/>
      <c r="P31" s="43"/>
      <c r="S31" s="34"/>
      <c r="W31" s="34"/>
      <c r="AA31" s="34"/>
    </row>
    <row r="32" spans="1:28" s="55" customFormat="1" hidden="1">
      <c r="A32" s="50"/>
      <c r="B32" s="50"/>
      <c r="C32" s="34"/>
      <c r="D32" s="34"/>
      <c r="E32" s="50"/>
      <c r="F32" s="50"/>
      <c r="G32" s="50"/>
      <c r="H32" s="50"/>
      <c r="I32" s="50"/>
      <c r="J32" s="50"/>
      <c r="K32" s="52"/>
      <c r="L32" s="50"/>
      <c r="M32" s="50"/>
      <c r="N32" s="50"/>
      <c r="O32" s="51"/>
      <c r="P32" s="53"/>
      <c r="Q32" s="54"/>
      <c r="R32" s="54"/>
      <c r="S32" s="50"/>
      <c r="T32" s="54"/>
      <c r="U32" s="54"/>
      <c r="V32" s="54"/>
      <c r="W32" s="50"/>
      <c r="X32" s="54"/>
      <c r="Y32" s="54"/>
      <c r="Z32" s="54"/>
      <c r="AA32" s="50"/>
      <c r="AB32" s="54"/>
    </row>
    <row r="33" spans="1:48">
      <c r="A33" s="51"/>
      <c r="B33" s="39"/>
      <c r="C33" s="51"/>
      <c r="D33" s="51"/>
      <c r="E33" s="51"/>
      <c r="F33" s="51"/>
      <c r="G33" s="51"/>
      <c r="H33" s="51"/>
      <c r="I33" s="51"/>
      <c r="J33" s="51"/>
      <c r="K33" s="57"/>
      <c r="L33" s="51"/>
      <c r="M33" s="51"/>
      <c r="N33" s="51"/>
      <c r="O33" s="48"/>
      <c r="P33" s="43"/>
      <c r="Q33" s="43"/>
      <c r="R33" s="43"/>
      <c r="S33" s="48"/>
      <c r="T33" s="43"/>
      <c r="U33" s="43"/>
      <c r="V33" s="43"/>
      <c r="W33" s="48"/>
      <c r="X33" s="43"/>
      <c r="Y33" s="43"/>
      <c r="Z33" s="43"/>
      <c r="AA33" s="49"/>
      <c r="AB33" s="43"/>
      <c r="AC33" s="43"/>
      <c r="AD33" s="43"/>
      <c r="AE33" s="43"/>
      <c r="AF33" s="53"/>
      <c r="AG33" s="53"/>
      <c r="AH33" s="53"/>
      <c r="AI33" s="43"/>
      <c r="AJ33" s="53"/>
      <c r="AK33" s="53"/>
      <c r="AL33" s="53"/>
      <c r="AM33" s="43"/>
      <c r="AN33" s="53"/>
      <c r="AO33" s="53"/>
      <c r="AP33" s="53"/>
      <c r="AQ33" s="43"/>
      <c r="AR33" s="43"/>
      <c r="AS33" s="43"/>
      <c r="AT33" s="43"/>
      <c r="AU33" s="45"/>
      <c r="AV33" s="45"/>
    </row>
    <row r="34" spans="1:48">
      <c r="A34" s="51"/>
      <c r="B34" s="45"/>
      <c r="C34" s="45"/>
      <c r="D34" s="45"/>
      <c r="E34" s="51"/>
      <c r="F34" s="51"/>
      <c r="G34" s="51"/>
      <c r="H34" s="51"/>
      <c r="I34" s="51"/>
      <c r="J34" s="51"/>
      <c r="K34" s="57"/>
      <c r="L34" s="51"/>
      <c r="M34" s="51"/>
      <c r="N34" s="51"/>
      <c r="O34" s="51"/>
      <c r="P34" s="43"/>
      <c r="Q34" s="43"/>
      <c r="R34" s="43"/>
      <c r="S34" s="45"/>
      <c r="T34" s="43"/>
      <c r="U34" s="43"/>
      <c r="V34" s="43"/>
      <c r="W34" s="45"/>
      <c r="X34" s="43"/>
      <c r="Y34" s="43"/>
      <c r="Z34" s="43"/>
      <c r="AA34" s="45"/>
      <c r="AB34" s="43"/>
      <c r="AC34" s="43"/>
      <c r="AD34" s="43"/>
      <c r="AE34" s="53"/>
      <c r="AF34" s="53"/>
      <c r="AG34" s="53"/>
      <c r="AH34" s="53"/>
      <c r="AI34" s="53"/>
      <c r="AJ34" s="53"/>
      <c r="AK34" s="53"/>
      <c r="AL34" s="53"/>
      <c r="AM34" s="53"/>
      <c r="AN34" s="53"/>
      <c r="AO34" s="53"/>
      <c r="AP34" s="53"/>
      <c r="AQ34" s="43"/>
      <c r="AR34" s="43"/>
      <c r="AS34" s="43"/>
      <c r="AT34" s="43"/>
      <c r="AU34" s="45"/>
      <c r="AV34" s="45"/>
    </row>
    <row r="35" spans="1:48">
      <c r="A35" s="51"/>
      <c r="B35" s="45"/>
      <c r="C35" s="39"/>
      <c r="D35" s="39"/>
      <c r="E35" s="51"/>
      <c r="F35" s="51"/>
      <c r="G35" s="51"/>
      <c r="H35" s="51"/>
      <c r="I35" s="51"/>
      <c r="J35" s="51"/>
      <c r="K35" s="57"/>
      <c r="L35" s="51"/>
      <c r="M35" s="51"/>
      <c r="N35" s="51"/>
      <c r="O35" s="51"/>
      <c r="P35" s="45"/>
      <c r="Q35" s="43"/>
      <c r="R35" s="43"/>
      <c r="S35" s="45"/>
      <c r="T35" s="43"/>
      <c r="U35" s="43"/>
      <c r="V35" s="43"/>
      <c r="W35" s="45"/>
      <c r="X35" s="43"/>
      <c r="Y35" s="43"/>
      <c r="Z35" s="43"/>
      <c r="AA35" s="45"/>
      <c r="AB35" s="43"/>
      <c r="AC35" s="43"/>
      <c r="AD35" s="43"/>
      <c r="AE35" s="53"/>
      <c r="AF35" s="53"/>
      <c r="AG35" s="53"/>
      <c r="AH35" s="53"/>
      <c r="AI35" s="53"/>
      <c r="AJ35" s="53"/>
      <c r="AK35" s="53"/>
      <c r="AL35" s="53"/>
      <c r="AM35" s="53"/>
      <c r="AN35" s="53"/>
      <c r="AO35" s="53"/>
      <c r="AP35" s="53"/>
      <c r="AQ35" s="43"/>
      <c r="AR35" s="43"/>
      <c r="AS35" s="43"/>
      <c r="AT35" s="43"/>
      <c r="AU35" s="45"/>
      <c r="AV35" s="45"/>
    </row>
    <row r="36" spans="1:48">
      <c r="A36" s="51"/>
      <c r="B36" s="39"/>
      <c r="C36" s="45"/>
      <c r="D36" s="45"/>
      <c r="E36" s="45"/>
      <c r="F36" s="45"/>
      <c r="G36" s="45"/>
      <c r="H36" s="45"/>
      <c r="I36" s="45"/>
      <c r="J36" s="45"/>
      <c r="K36" s="46"/>
      <c r="L36" s="46"/>
      <c r="M36" s="39"/>
      <c r="N36" s="45"/>
      <c r="O36" s="45"/>
      <c r="P36" s="45"/>
      <c r="Q36" s="43"/>
      <c r="R36" s="43"/>
      <c r="S36" s="45"/>
      <c r="T36" s="43"/>
      <c r="U36" s="43"/>
      <c r="V36" s="43"/>
      <c r="W36" s="45"/>
      <c r="X36" s="43"/>
      <c r="Y36" s="43"/>
      <c r="Z36" s="43"/>
      <c r="AA36" s="45"/>
      <c r="AB36" s="43"/>
      <c r="AC36" s="43"/>
      <c r="AD36" s="43"/>
      <c r="AE36" s="43"/>
      <c r="AF36" s="43"/>
      <c r="AG36" s="43"/>
      <c r="AH36" s="43"/>
      <c r="AI36" s="43"/>
      <c r="AJ36" s="43"/>
      <c r="AK36" s="43"/>
      <c r="AL36" s="43"/>
      <c r="AM36" s="43"/>
      <c r="AN36" s="43"/>
      <c r="AO36" s="43"/>
      <c r="AP36" s="43"/>
      <c r="AQ36" s="43"/>
      <c r="AR36" s="43"/>
      <c r="AS36" s="43"/>
      <c r="AT36" s="43"/>
      <c r="AU36" s="45"/>
      <c r="AV36" s="45"/>
    </row>
    <row r="37" spans="1:48">
      <c r="A37" s="51"/>
      <c r="B37" s="39"/>
      <c r="C37" s="45"/>
      <c r="D37" s="45"/>
      <c r="E37" s="45"/>
      <c r="F37" s="45"/>
      <c r="G37" s="45"/>
      <c r="H37" s="45"/>
      <c r="I37" s="45"/>
      <c r="J37" s="45"/>
      <c r="K37" s="46"/>
      <c r="L37" s="46"/>
      <c r="M37" s="39"/>
      <c r="N37" s="45"/>
      <c r="O37" s="45"/>
      <c r="P37" s="45"/>
      <c r="Q37" s="43"/>
      <c r="R37" s="43"/>
      <c r="S37" s="45"/>
      <c r="T37" s="43"/>
      <c r="U37" s="43"/>
      <c r="V37" s="43"/>
      <c r="W37" s="45"/>
      <c r="X37" s="43"/>
      <c r="Y37" s="43"/>
      <c r="Z37" s="43"/>
      <c r="AA37" s="45"/>
      <c r="AB37" s="43"/>
      <c r="AC37" s="43"/>
      <c r="AD37" s="43"/>
      <c r="AE37" s="43"/>
      <c r="AF37" s="43"/>
      <c r="AG37" s="43"/>
      <c r="AH37" s="43"/>
      <c r="AI37" s="43"/>
      <c r="AJ37" s="43"/>
      <c r="AK37" s="43"/>
      <c r="AL37" s="43"/>
      <c r="AM37" s="43"/>
      <c r="AN37" s="43"/>
      <c r="AO37" s="43"/>
      <c r="AP37" s="43"/>
      <c r="AQ37" s="43"/>
      <c r="AR37" s="43"/>
      <c r="AS37" s="43"/>
      <c r="AT37" s="43"/>
      <c r="AU37" s="45"/>
      <c r="AV37" s="45"/>
    </row>
    <row r="38" spans="1:48">
      <c r="A38" s="45"/>
      <c r="B38" s="45"/>
      <c r="C38" s="45"/>
      <c r="D38" s="45"/>
      <c r="E38" s="45"/>
      <c r="F38" s="45"/>
      <c r="G38" s="45"/>
      <c r="H38" s="45"/>
      <c r="I38" s="45"/>
      <c r="J38" s="45"/>
      <c r="K38" s="46"/>
      <c r="L38" s="45"/>
      <c r="M38" s="45"/>
      <c r="N38" s="45"/>
      <c r="O38" s="45"/>
      <c r="P38" s="45"/>
      <c r="Q38" s="43"/>
      <c r="R38" s="43"/>
      <c r="S38" s="45"/>
      <c r="T38" s="43"/>
      <c r="U38" s="43"/>
      <c r="V38" s="43"/>
      <c r="W38" s="45"/>
      <c r="X38" s="43"/>
      <c r="Y38" s="43"/>
      <c r="Z38" s="43"/>
      <c r="AA38" s="45"/>
      <c r="AB38" s="43"/>
      <c r="AC38" s="43"/>
      <c r="AD38" s="43"/>
      <c r="AE38" s="43"/>
      <c r="AF38" s="43"/>
      <c r="AG38" s="43"/>
      <c r="AH38" s="43"/>
      <c r="AI38" s="43"/>
      <c r="AJ38" s="43"/>
      <c r="AK38" s="43"/>
      <c r="AL38" s="43"/>
      <c r="AM38" s="43"/>
      <c r="AN38" s="43"/>
      <c r="AO38" s="43"/>
      <c r="AP38" s="43"/>
      <c r="AQ38" s="43"/>
      <c r="AR38" s="43"/>
      <c r="AS38" s="43"/>
      <c r="AT38" s="43"/>
      <c r="AU38" s="45"/>
      <c r="AV38" s="45"/>
    </row>
    <row r="39" spans="1:48">
      <c r="A39" s="45"/>
      <c r="B39" s="45"/>
      <c r="C39" s="51"/>
      <c r="D39" s="51"/>
      <c r="E39" s="45"/>
      <c r="F39" s="45"/>
      <c r="G39" s="45"/>
      <c r="H39" s="45"/>
      <c r="I39" s="45"/>
      <c r="J39" s="45"/>
      <c r="K39" s="46"/>
      <c r="L39" s="45"/>
      <c r="M39" s="45"/>
      <c r="N39" s="45"/>
      <c r="O39" s="51"/>
      <c r="P39" s="51"/>
      <c r="Q39" s="43"/>
      <c r="R39" s="43"/>
      <c r="S39" s="45"/>
      <c r="T39" s="43"/>
      <c r="U39" s="43"/>
      <c r="V39" s="43"/>
      <c r="W39" s="45"/>
      <c r="X39" s="43"/>
      <c r="Y39" s="43"/>
      <c r="Z39" s="43"/>
      <c r="AA39" s="45"/>
      <c r="AB39" s="43"/>
      <c r="AC39" s="43"/>
      <c r="AD39" s="43"/>
      <c r="AE39" s="43"/>
      <c r="AF39" s="43"/>
      <c r="AG39" s="43"/>
      <c r="AH39" s="43"/>
      <c r="AI39" s="43"/>
      <c r="AJ39" s="43"/>
      <c r="AK39" s="43"/>
      <c r="AL39" s="43"/>
      <c r="AM39" s="43"/>
      <c r="AN39" s="43"/>
      <c r="AO39" s="43"/>
      <c r="AP39" s="43"/>
      <c r="AQ39" s="43"/>
      <c r="AR39" s="43"/>
      <c r="AS39" s="43"/>
      <c r="AT39" s="43"/>
      <c r="AU39" s="45"/>
      <c r="AV39" s="45"/>
    </row>
    <row r="40" spans="1:48">
      <c r="A40" s="45"/>
      <c r="B40" s="45"/>
      <c r="C40" s="45"/>
      <c r="D40" s="45"/>
      <c r="E40" s="45"/>
      <c r="F40" s="45"/>
      <c r="G40" s="45"/>
      <c r="H40" s="45"/>
      <c r="I40" s="45"/>
      <c r="J40" s="45"/>
      <c r="K40" s="46"/>
      <c r="L40" s="45"/>
      <c r="M40" s="45"/>
      <c r="N40" s="45"/>
      <c r="O40" s="45"/>
      <c r="P40" s="45"/>
      <c r="Q40" s="43"/>
      <c r="R40" s="43"/>
      <c r="S40" s="45"/>
      <c r="T40" s="43"/>
      <c r="U40" s="43"/>
      <c r="V40" s="43"/>
      <c r="W40" s="45"/>
      <c r="X40" s="43"/>
      <c r="Y40" s="43"/>
      <c r="Z40" s="43"/>
      <c r="AA40" s="45"/>
      <c r="AB40" s="43"/>
      <c r="AC40" s="43"/>
      <c r="AD40" s="43"/>
      <c r="AE40" s="43"/>
      <c r="AF40" s="43"/>
      <c r="AG40" s="43"/>
      <c r="AH40" s="43"/>
      <c r="AI40" s="43"/>
      <c r="AJ40" s="43"/>
      <c r="AK40" s="43"/>
      <c r="AL40" s="43"/>
      <c r="AM40" s="43"/>
      <c r="AN40" s="43"/>
      <c r="AO40" s="43"/>
      <c r="AP40" s="43"/>
      <c r="AQ40" s="43"/>
      <c r="AR40" s="43"/>
      <c r="AS40" s="43"/>
      <c r="AT40" s="43"/>
      <c r="AU40" s="45"/>
      <c r="AV40" s="45"/>
    </row>
    <row r="41" spans="1:48">
      <c r="C41" s="51"/>
      <c r="D41" s="51"/>
      <c r="O41" s="51"/>
      <c r="P41" s="51"/>
      <c r="AE41" s="55"/>
      <c r="AF41" s="55"/>
      <c r="AG41" s="55"/>
      <c r="AH41" s="55"/>
      <c r="AI41" s="55"/>
      <c r="AJ41" s="55"/>
      <c r="AK41" s="55"/>
      <c r="AL41" s="55"/>
      <c r="AM41" s="55"/>
      <c r="AN41" s="55"/>
      <c r="AO41" s="55"/>
      <c r="AP41" s="55"/>
      <c r="AQ41" s="55"/>
      <c r="AR41" s="55"/>
      <c r="AS41" s="55"/>
      <c r="AT41" s="55"/>
    </row>
    <row r="42" spans="1:48">
      <c r="P42" s="34"/>
      <c r="AE42" s="55"/>
      <c r="AF42" s="55"/>
      <c r="AG42" s="55"/>
      <c r="AH42" s="55"/>
      <c r="AI42" s="55"/>
      <c r="AJ42" s="55"/>
      <c r="AK42" s="55"/>
      <c r="AL42" s="55"/>
      <c r="AM42" s="55"/>
      <c r="AN42" s="55"/>
      <c r="AO42" s="55"/>
      <c r="AP42" s="55"/>
      <c r="AQ42" s="55"/>
      <c r="AR42" s="55"/>
      <c r="AS42" s="55"/>
      <c r="AT42" s="55"/>
    </row>
    <row r="43" spans="1:48">
      <c r="C43" s="51"/>
      <c r="D43" s="51"/>
      <c r="O43" s="51"/>
      <c r="P43" s="51"/>
      <c r="AE43" s="55"/>
      <c r="AF43" s="55"/>
      <c r="AG43" s="55"/>
      <c r="AH43" s="55"/>
      <c r="AI43" s="55"/>
      <c r="AJ43" s="55"/>
      <c r="AK43" s="55"/>
      <c r="AL43" s="55"/>
      <c r="AM43" s="55"/>
      <c r="AN43" s="55"/>
      <c r="AO43" s="55"/>
      <c r="AP43" s="55"/>
      <c r="AQ43" s="55"/>
      <c r="AR43" s="55"/>
      <c r="AS43" s="55"/>
      <c r="AT43" s="55"/>
    </row>
    <row r="44" spans="1:48">
      <c r="P44" s="34"/>
      <c r="AE44" s="55"/>
      <c r="AF44" s="55"/>
      <c r="AG44" s="55"/>
      <c r="AH44" s="55"/>
      <c r="AI44" s="55"/>
      <c r="AJ44" s="55"/>
      <c r="AK44" s="55"/>
      <c r="AL44" s="55"/>
      <c r="AM44" s="55"/>
      <c r="AN44" s="55"/>
      <c r="AO44" s="55"/>
      <c r="AP44" s="55"/>
      <c r="AQ44" s="55"/>
      <c r="AR44" s="55"/>
      <c r="AS44" s="55"/>
      <c r="AT44" s="55"/>
    </row>
    <row r="45" spans="1:48">
      <c r="C45" s="51"/>
      <c r="D45" s="51"/>
      <c r="O45" s="51"/>
      <c r="P45" s="51"/>
      <c r="AE45" s="55"/>
      <c r="AF45" s="55"/>
      <c r="AG45" s="55"/>
      <c r="AH45" s="55"/>
      <c r="AI45" s="55"/>
      <c r="AJ45" s="55"/>
      <c r="AK45" s="55"/>
      <c r="AL45" s="55"/>
      <c r="AM45" s="55"/>
      <c r="AN45" s="55"/>
      <c r="AO45" s="55"/>
      <c r="AP45" s="55"/>
      <c r="AQ45" s="55"/>
      <c r="AR45" s="55"/>
      <c r="AS45" s="55"/>
      <c r="AT45" s="55"/>
    </row>
    <row r="46" spans="1:48">
      <c r="P46" s="34"/>
      <c r="AE46" s="55"/>
      <c r="AF46" s="55"/>
      <c r="AG46" s="55"/>
      <c r="AH46" s="55"/>
      <c r="AI46" s="55"/>
      <c r="AJ46" s="55"/>
      <c r="AK46" s="55"/>
      <c r="AL46" s="55"/>
      <c r="AM46" s="55"/>
      <c r="AN46" s="55"/>
      <c r="AO46" s="55"/>
      <c r="AP46" s="55"/>
      <c r="AQ46" s="55"/>
      <c r="AR46" s="55"/>
      <c r="AS46" s="55"/>
      <c r="AT46" s="55"/>
    </row>
    <row r="47" spans="1:48">
      <c r="C47" s="51"/>
      <c r="D47" s="51"/>
      <c r="O47" s="51"/>
      <c r="P47" s="51"/>
      <c r="AE47" s="55"/>
      <c r="AF47" s="55"/>
      <c r="AG47" s="55"/>
      <c r="AH47" s="55"/>
      <c r="AI47" s="55"/>
      <c r="AJ47" s="55"/>
      <c r="AK47" s="55"/>
      <c r="AL47" s="55"/>
      <c r="AM47" s="55"/>
      <c r="AN47" s="55"/>
      <c r="AO47" s="55"/>
      <c r="AP47" s="55"/>
      <c r="AQ47" s="55"/>
      <c r="AR47" s="55"/>
      <c r="AS47" s="55"/>
      <c r="AT47" s="55"/>
    </row>
    <row r="48" spans="1:48">
      <c r="P48" s="34"/>
      <c r="AE48" s="55"/>
      <c r="AF48" s="55"/>
      <c r="AG48" s="55"/>
      <c r="AH48" s="55"/>
      <c r="AI48" s="55"/>
      <c r="AJ48" s="55"/>
      <c r="AK48" s="55"/>
      <c r="AL48" s="55"/>
      <c r="AM48" s="55"/>
      <c r="AN48" s="55"/>
      <c r="AO48" s="55"/>
      <c r="AP48" s="55"/>
      <c r="AQ48" s="55"/>
      <c r="AR48" s="55"/>
      <c r="AS48" s="55"/>
      <c r="AT48" s="55"/>
    </row>
    <row r="49" spans="1:46">
      <c r="C49" s="51"/>
      <c r="D49" s="51"/>
      <c r="O49" s="51"/>
      <c r="P49" s="51"/>
      <c r="AE49" s="55"/>
      <c r="AF49" s="55"/>
      <c r="AG49" s="55"/>
      <c r="AH49" s="55"/>
      <c r="AI49" s="55"/>
      <c r="AJ49" s="55"/>
      <c r="AK49" s="55"/>
      <c r="AL49" s="55"/>
      <c r="AM49" s="55"/>
      <c r="AN49" s="55"/>
      <c r="AO49" s="55"/>
      <c r="AP49" s="55"/>
      <c r="AQ49" s="55"/>
      <c r="AR49" s="55"/>
      <c r="AS49" s="55"/>
      <c r="AT49" s="55"/>
    </row>
    <row r="50" spans="1:46">
      <c r="P50" s="34"/>
      <c r="AE50" s="55"/>
      <c r="AF50" s="55"/>
      <c r="AG50" s="55"/>
      <c r="AH50" s="55"/>
      <c r="AI50" s="55"/>
      <c r="AJ50" s="55"/>
      <c r="AK50" s="55"/>
      <c r="AL50" s="55"/>
      <c r="AM50" s="55"/>
      <c r="AN50" s="55"/>
      <c r="AO50" s="55"/>
      <c r="AP50" s="55"/>
      <c r="AQ50" s="55"/>
      <c r="AR50" s="55"/>
      <c r="AS50" s="55"/>
      <c r="AT50" s="55"/>
    </row>
    <row r="51" spans="1:46">
      <c r="A51" s="50"/>
      <c r="B51" s="50"/>
      <c r="C51" s="51"/>
      <c r="D51" s="51"/>
      <c r="E51" s="50"/>
      <c r="F51" s="50"/>
      <c r="G51" s="50"/>
      <c r="H51" s="50"/>
      <c r="I51" s="50"/>
      <c r="J51" s="50"/>
      <c r="K51" s="52"/>
      <c r="L51" s="50"/>
      <c r="M51" s="50"/>
      <c r="N51" s="50"/>
      <c r="O51" s="51"/>
      <c r="P51" s="51"/>
      <c r="Q51" s="54"/>
      <c r="R51" s="54"/>
      <c r="S51" s="50"/>
      <c r="T51" s="54"/>
      <c r="U51" s="54"/>
      <c r="V51" s="54"/>
      <c r="W51" s="50"/>
      <c r="X51" s="54"/>
      <c r="Y51" s="54"/>
      <c r="Z51" s="54"/>
      <c r="AA51" s="50"/>
      <c r="AB51" s="54"/>
      <c r="AC51" s="54"/>
      <c r="AD51" s="54"/>
      <c r="AE51" s="54"/>
      <c r="AF51" s="54"/>
      <c r="AG51" s="54"/>
      <c r="AH51" s="54"/>
      <c r="AI51" s="54"/>
      <c r="AJ51" s="54"/>
      <c r="AK51" s="54"/>
      <c r="AL51" s="54"/>
      <c r="AM51" s="54"/>
      <c r="AN51" s="54"/>
      <c r="AO51" s="54"/>
      <c r="AP51" s="54"/>
      <c r="AQ51" s="54"/>
      <c r="AR51" s="54"/>
      <c r="AS51" s="54"/>
      <c r="AT51" s="54"/>
    </row>
  </sheetData>
  <mergeCells count="2">
    <mergeCell ref="A2:AS5"/>
    <mergeCell ref="AT2:CI5"/>
  </mergeCells>
  <pageMargins left="0.75" right="0.75" top="1" bottom="1" header="0.51180555555555551" footer="0.51180555555555551"/>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7"/>
  <sheetViews>
    <sheetView tabSelected="1" zoomScale="125" zoomScaleNormal="125" zoomScalePageLayoutView="125" workbookViewId="0">
      <selection activeCell="P10" sqref="P10"/>
    </sheetView>
  </sheetViews>
  <sheetFormatPr defaultColWidth="10.875" defaultRowHeight="15"/>
  <cols>
    <col min="1" max="2" width="15.875" style="59" customWidth="1"/>
    <col min="3" max="4" width="22" style="59" customWidth="1"/>
    <col min="5" max="6" width="15.5" style="60" customWidth="1"/>
    <col min="7" max="7" width="14.125" style="59" customWidth="1"/>
    <col min="8" max="9" width="13" style="59" customWidth="1"/>
    <col min="10" max="10" width="19.375" style="59" customWidth="1"/>
    <col min="11" max="11" width="13" style="61" customWidth="1"/>
    <col min="12" max="12" width="21.625" style="59" customWidth="1"/>
    <col min="13" max="13" width="10.875" style="62"/>
    <col min="14" max="15" width="9.5" style="59" customWidth="1"/>
    <col min="16" max="16" width="39.625" style="59" customWidth="1"/>
    <col min="17" max="16384" width="10.875" style="59"/>
  </cols>
  <sheetData>
    <row r="2" spans="1:16" ht="33.75" customHeight="1">
      <c r="A2" s="58" t="s">
        <v>100</v>
      </c>
      <c r="B2" s="58"/>
    </row>
    <row r="3" spans="1:16" s="63" customFormat="1" ht="18" customHeight="1" thickBot="1">
      <c r="A3" s="63" t="s">
        <v>101</v>
      </c>
      <c r="B3" s="63" t="s">
        <v>102</v>
      </c>
      <c r="C3" s="63" t="s">
        <v>103</v>
      </c>
      <c r="D3" s="63" t="s">
        <v>104</v>
      </c>
      <c r="E3" s="64" t="s">
        <v>105</v>
      </c>
      <c r="F3" s="63" t="s">
        <v>106</v>
      </c>
      <c r="G3" s="63" t="s">
        <v>107</v>
      </c>
      <c r="H3" s="63" t="s">
        <v>108</v>
      </c>
      <c r="I3" s="63" t="s">
        <v>109</v>
      </c>
      <c r="J3" s="65" t="s">
        <v>110</v>
      </c>
      <c r="K3" s="66" t="s">
        <v>111</v>
      </c>
      <c r="L3" s="65" t="s">
        <v>112</v>
      </c>
      <c r="M3" s="65" t="s">
        <v>113</v>
      </c>
      <c r="N3" s="63" t="s">
        <v>114</v>
      </c>
      <c r="O3" s="67" t="s">
        <v>115</v>
      </c>
      <c r="P3" s="63" t="s">
        <v>116</v>
      </c>
    </row>
    <row r="4" spans="1:16" ht="16.5" thickTop="1">
      <c r="A4" s="114" t="s">
        <v>140</v>
      </c>
      <c r="B4" s="114" t="s">
        <v>149</v>
      </c>
      <c r="C4" s="115" t="s">
        <v>145</v>
      </c>
      <c r="D4" s="114" t="s">
        <v>155</v>
      </c>
      <c r="E4" s="116" t="s">
        <v>179</v>
      </c>
      <c r="F4" s="116" t="s">
        <v>180</v>
      </c>
      <c r="G4" s="117">
        <v>1</v>
      </c>
      <c r="H4" s="114">
        <v>497</v>
      </c>
      <c r="I4" s="114">
        <v>497</v>
      </c>
      <c r="J4" s="114"/>
      <c r="K4" s="118" t="str">
        <f>IF(ISBLANK(J4),"0",IF('workload summary'!$J4="H",'workload summary'!#REF!*2,'workload summary'!#REF!*1))</f>
        <v>0</v>
      </c>
      <c r="L4" s="114"/>
      <c r="M4" s="114">
        <f>IF('workload summary'!$L4="Y",'workload summary'!#REF!,0)</f>
        <v>0</v>
      </c>
      <c r="N4" s="114">
        <v>1.25</v>
      </c>
      <c r="O4" s="114">
        <v>1.25</v>
      </c>
      <c r="P4" s="115" t="s">
        <v>152</v>
      </c>
    </row>
    <row r="5" spans="1:16" ht="15.75">
      <c r="A5" s="114" t="s">
        <v>140</v>
      </c>
      <c r="B5" s="114" t="s">
        <v>157</v>
      </c>
      <c r="C5" s="115" t="s">
        <v>158</v>
      </c>
      <c r="D5" s="114" t="s">
        <v>160</v>
      </c>
      <c r="E5" s="116" t="s">
        <v>180</v>
      </c>
      <c r="F5" s="116" t="s">
        <v>182</v>
      </c>
      <c r="G5" s="117">
        <v>1</v>
      </c>
      <c r="H5" s="114">
        <v>673</v>
      </c>
      <c r="I5" s="114">
        <v>0</v>
      </c>
      <c r="J5" s="114"/>
      <c r="K5" s="118" t="str">
        <f>IF(ISBLANK(J5),"0",IF('workload summary'!$J5="H",'workload summary'!$I5*2,'workload summary'!$I5*1))</f>
        <v>0</v>
      </c>
      <c r="L5" s="114"/>
      <c r="M5" s="114">
        <f>IF('workload summary'!$L5="Y",'workload summary'!$I5,0)</f>
        <v>0</v>
      </c>
      <c r="N5" s="114">
        <v>2.5</v>
      </c>
      <c r="O5" s="114">
        <v>2.5</v>
      </c>
      <c r="P5" s="115" t="s">
        <v>169</v>
      </c>
    </row>
    <row r="6" spans="1:16" ht="15.75">
      <c r="A6" s="114" t="s">
        <v>140</v>
      </c>
      <c r="B6" s="114" t="s">
        <v>157</v>
      </c>
      <c r="C6" s="115" t="s">
        <v>158</v>
      </c>
      <c r="D6" s="114" t="s">
        <v>175</v>
      </c>
      <c r="E6" s="116" t="s">
        <v>181</v>
      </c>
      <c r="F6" s="116" t="s">
        <v>183</v>
      </c>
      <c r="G6" s="117">
        <v>1</v>
      </c>
      <c r="H6" s="114">
        <v>673</v>
      </c>
      <c r="I6" s="114">
        <v>673</v>
      </c>
      <c r="J6" s="114"/>
      <c r="K6" s="118" t="str">
        <f>IF(ISBLANK(J6),"0",IF('workload summary'!$J6="H",'workload summary'!$I6*2,'workload summary'!$I6*1))</f>
        <v>0</v>
      </c>
      <c r="L6" s="114"/>
      <c r="M6" s="114">
        <f>IF('workload summary'!$L6="Y",'workload summary'!$I6,0)</f>
        <v>0</v>
      </c>
      <c r="N6" s="114">
        <v>2</v>
      </c>
      <c r="O6" s="114">
        <v>2</v>
      </c>
      <c r="P6" s="115" t="s">
        <v>176</v>
      </c>
    </row>
    <row r="7" spans="1:16" s="119" customFormat="1" ht="15.75">
      <c r="A7" s="114" t="s">
        <v>140</v>
      </c>
      <c r="B7" s="114" t="s">
        <v>157</v>
      </c>
      <c r="C7" s="115" t="s">
        <v>158</v>
      </c>
      <c r="D7" s="114" t="s">
        <v>175</v>
      </c>
      <c r="E7" s="116" t="s">
        <v>184</v>
      </c>
      <c r="F7" s="116" t="s">
        <v>185</v>
      </c>
      <c r="G7" s="117">
        <v>1</v>
      </c>
      <c r="H7" s="114">
        <v>856</v>
      </c>
      <c r="I7" s="114">
        <v>0</v>
      </c>
      <c r="J7" s="114"/>
      <c r="K7" s="118" t="str">
        <f>IF(ISBLANK(J7),"0",IF('workload summary'!$J7="H",'workload summary'!$I7*2,'workload summary'!$I7*1))</f>
        <v>0</v>
      </c>
      <c r="L7" s="114"/>
      <c r="M7" s="114">
        <f>IF('workload summary'!$L7="Y",'workload summary'!$I7,0)</f>
        <v>0</v>
      </c>
      <c r="N7" s="114">
        <v>2.5</v>
      </c>
      <c r="O7" s="114">
        <v>2.5</v>
      </c>
      <c r="P7" s="115" t="s">
        <v>186</v>
      </c>
    </row>
    <row r="8" spans="1:16" ht="15.75">
      <c r="A8" s="121" t="s">
        <v>140</v>
      </c>
      <c r="B8" s="121" t="s">
        <v>157</v>
      </c>
      <c r="C8" s="121" t="s">
        <v>158</v>
      </c>
      <c r="D8" s="121" t="s">
        <v>175</v>
      </c>
      <c r="E8" s="122" t="s">
        <v>191</v>
      </c>
      <c r="F8" s="122" t="s">
        <v>192</v>
      </c>
      <c r="G8" s="123">
        <v>1</v>
      </c>
      <c r="H8" s="124">
        <v>959</v>
      </c>
      <c r="I8" s="125">
        <v>959</v>
      </c>
      <c r="J8" s="114"/>
      <c r="K8" s="118" t="str">
        <f>IF(ISBLANK(J8),"0",IF('workload summary'!$J8="H",'workload summary'!$I4*2,'workload summary'!$I4*1))</f>
        <v>0</v>
      </c>
      <c r="L8" s="114"/>
      <c r="M8" s="114">
        <f>IF('workload summary'!$L8="Y",'workload summary'!$I4,0)</f>
        <v>0</v>
      </c>
      <c r="N8" s="114">
        <v>2.5</v>
      </c>
      <c r="O8" s="114">
        <v>3</v>
      </c>
      <c r="P8" s="121" t="s">
        <v>193</v>
      </c>
    </row>
    <row r="9" spans="1:16" ht="15.75">
      <c r="A9" s="126" t="s">
        <v>140</v>
      </c>
      <c r="B9" s="63" t="s">
        <v>157</v>
      </c>
      <c r="C9" s="68" t="s">
        <v>158</v>
      </c>
      <c r="D9" s="63" t="s">
        <v>175</v>
      </c>
      <c r="E9" s="64" t="s">
        <v>197</v>
      </c>
      <c r="F9" s="64" t="s">
        <v>198</v>
      </c>
      <c r="G9" s="69">
        <v>1</v>
      </c>
      <c r="H9" s="63">
        <v>470</v>
      </c>
      <c r="I9" s="63">
        <v>470</v>
      </c>
      <c r="J9" s="63"/>
      <c r="K9" s="66" t="str">
        <f>IF(ISBLANK(J9),"0",IF('workload summary'!$J9="H",'workload summary'!$I9*2,'workload summary'!$I9*1))</f>
        <v>0</v>
      </c>
      <c r="L9" s="63"/>
      <c r="M9" s="63">
        <f>IF('workload summary'!$L9="Y",'workload summary'!$I9,0)</f>
        <v>0</v>
      </c>
      <c r="N9" s="63">
        <v>1.25</v>
      </c>
      <c r="O9" s="63">
        <v>1.5</v>
      </c>
      <c r="P9" s="68" t="s">
        <v>199</v>
      </c>
    </row>
    <row r="10" spans="1:16" ht="15.75">
      <c r="A10" s="63"/>
      <c r="B10" s="63"/>
      <c r="C10" s="68"/>
      <c r="D10" s="63"/>
      <c r="E10" s="64"/>
      <c r="F10" s="64"/>
      <c r="G10" s="69"/>
      <c r="H10" s="63"/>
      <c r="I10" s="63"/>
      <c r="J10" s="63"/>
      <c r="K10" s="66" t="str">
        <f>IF(ISBLANK(J10),"0",IF('workload summary'!$J10="H",'workload summary'!$I10*2,'workload summary'!$I10*1))</f>
        <v>0</v>
      </c>
      <c r="L10" s="63"/>
      <c r="M10" s="63">
        <f>IF('workload summary'!$L10="Y",'workload summary'!$I10,0)</f>
        <v>0</v>
      </c>
      <c r="N10" s="63"/>
      <c r="O10" s="63"/>
      <c r="P10" s="68"/>
    </row>
    <row r="11" spans="1:16" ht="15.75">
      <c r="A11" s="63"/>
      <c r="B11" s="63"/>
      <c r="C11" s="68"/>
      <c r="D11" s="63"/>
      <c r="E11" s="64"/>
      <c r="F11" s="64"/>
      <c r="G11" s="69"/>
      <c r="H11" s="63"/>
      <c r="I11" s="63"/>
      <c r="J11" s="63"/>
      <c r="K11" s="66" t="str">
        <f>IF(ISBLANK(J11),"0",IF('workload summary'!$J11="H",'workload summary'!$I11*2,'workload summary'!$I11*1))</f>
        <v>0</v>
      </c>
      <c r="L11" s="63"/>
      <c r="M11" s="63">
        <f>IF('workload summary'!$L11="Y",'workload summary'!$I11,0)</f>
        <v>0</v>
      </c>
      <c r="N11" s="63"/>
      <c r="O11" s="63"/>
      <c r="P11" s="68"/>
    </row>
    <row r="12" spans="1:16" ht="15.75">
      <c r="A12" s="63"/>
      <c r="B12" s="63"/>
      <c r="C12" s="68"/>
      <c r="D12" s="63"/>
      <c r="E12" s="64"/>
      <c r="F12" s="64"/>
      <c r="G12" s="69"/>
      <c r="H12" s="63"/>
      <c r="I12" s="63"/>
      <c r="J12" s="63"/>
      <c r="K12" s="66" t="str">
        <f>IF(ISBLANK(J12),"0",IF('workload summary'!$J12="H",'workload summary'!$I12*2,'workload summary'!$I12*1))</f>
        <v>0</v>
      </c>
      <c r="L12" s="63"/>
      <c r="M12" s="63">
        <f>IF('workload summary'!$L12="Y",'workload summary'!$I12,0)</f>
        <v>0</v>
      </c>
      <c r="N12" s="63"/>
      <c r="O12" s="63"/>
      <c r="P12" s="68"/>
    </row>
    <row r="13" spans="1:16" ht="15.75">
      <c r="A13" s="63"/>
      <c r="B13" s="63"/>
      <c r="C13" s="68"/>
      <c r="D13" s="63"/>
      <c r="E13" s="64"/>
      <c r="F13" s="64"/>
      <c r="G13" s="69"/>
      <c r="H13" s="63"/>
      <c r="I13" s="63"/>
      <c r="J13" s="63"/>
      <c r="K13" s="66" t="str">
        <f>IF(ISBLANK(J13),"0",IF('workload summary'!$J13="H",'workload summary'!$I13*2,'workload summary'!$I13*1))</f>
        <v>0</v>
      </c>
      <c r="L13" s="63"/>
      <c r="M13" s="63">
        <f>IF('workload summary'!$L13="Y",'workload summary'!$I13,0)</f>
        <v>0</v>
      </c>
      <c r="N13" s="63"/>
      <c r="O13" s="63"/>
      <c r="P13" s="68"/>
    </row>
    <row r="14" spans="1:16" ht="15.75">
      <c r="A14" s="63"/>
      <c r="B14" s="63"/>
      <c r="C14" s="68"/>
      <c r="D14" s="63"/>
      <c r="E14" s="64"/>
      <c r="F14" s="64"/>
      <c r="G14" s="69"/>
      <c r="H14" s="63"/>
      <c r="I14" s="63"/>
      <c r="J14" s="63"/>
      <c r="K14" s="66" t="str">
        <f>IF(ISBLANK(J14),"0",IF('workload summary'!$J14="H",'workload summary'!$I14*2,'workload summary'!$I14*1))</f>
        <v>0</v>
      </c>
      <c r="L14" s="63"/>
      <c r="M14" s="63">
        <f>IF('workload summary'!$L14="Y",'workload summary'!$I14,0)</f>
        <v>0</v>
      </c>
      <c r="N14" s="63"/>
      <c r="O14" s="63"/>
      <c r="P14" s="68"/>
    </row>
    <row r="15" spans="1:16" ht="15.75">
      <c r="A15" s="63"/>
      <c r="B15" s="63"/>
      <c r="C15" s="68"/>
      <c r="D15" s="63"/>
      <c r="E15" s="64"/>
      <c r="F15" s="64"/>
      <c r="G15" s="69"/>
      <c r="H15" s="63"/>
      <c r="I15" s="63"/>
      <c r="J15" s="63"/>
      <c r="K15" s="66" t="str">
        <f>IF(ISBLANK(J15),"0",IF('workload summary'!$J15="H",'workload summary'!$I15*2,'workload summary'!$I15*1))</f>
        <v>0</v>
      </c>
      <c r="L15" s="63"/>
      <c r="M15" s="63">
        <f>IF('workload summary'!$L15="Y",'workload summary'!$I15,0)</f>
        <v>0</v>
      </c>
      <c r="N15" s="63"/>
      <c r="O15" s="63"/>
      <c r="P15" s="68"/>
    </row>
    <row r="16" spans="1:16" ht="15.75">
      <c r="A16" s="63"/>
      <c r="B16" s="63"/>
      <c r="C16" s="68"/>
      <c r="D16" s="63"/>
      <c r="E16" s="64"/>
      <c r="F16" s="64"/>
      <c r="G16" s="69"/>
      <c r="H16" s="63"/>
      <c r="I16" s="63"/>
      <c r="J16" s="63"/>
      <c r="K16" s="66" t="str">
        <f>IF(ISBLANK(J16),"0",IF('workload summary'!$J16="H",'workload summary'!$I16*2,'workload summary'!$I16*1))</f>
        <v>0</v>
      </c>
      <c r="L16" s="63"/>
      <c r="M16" s="63">
        <f>IF('workload summary'!$L16="Y",'workload summary'!$I16,0)</f>
        <v>0</v>
      </c>
      <c r="N16" s="63"/>
      <c r="O16" s="63"/>
      <c r="P16" s="68"/>
    </row>
    <row r="17" spans="1:16" ht="16.5" thickBot="1">
      <c r="A17" s="63"/>
      <c r="B17" s="63"/>
      <c r="C17" s="68"/>
      <c r="D17" s="63"/>
      <c r="E17" s="64"/>
      <c r="F17" s="64"/>
      <c r="G17" s="69"/>
      <c r="H17" s="63"/>
      <c r="I17" s="63"/>
      <c r="J17" s="63"/>
      <c r="K17" s="66" t="str">
        <f>IF(ISBLANK(J17),"0",IF('workload summary'!$J17="H",'workload summary'!$I17*2,'workload summary'!$I17*1))</f>
        <v>0</v>
      </c>
      <c r="L17" s="63"/>
      <c r="M17" s="63">
        <f>IF('workload summary'!$L17="Y",'workload summary'!$I17,0)</f>
        <v>0</v>
      </c>
      <c r="N17" s="63"/>
      <c r="O17" s="63"/>
      <c r="P17" s="68"/>
    </row>
    <row r="18" spans="1:16" ht="16.5" thickTop="1">
      <c r="A18" s="100" t="s">
        <v>117</v>
      </c>
      <c r="B18" s="100"/>
      <c r="C18" s="101"/>
      <c r="D18" s="101"/>
      <c r="E18" s="102"/>
      <c r="F18" s="102" t="s">
        <v>117</v>
      </c>
      <c r="G18" s="103">
        <f>SUM(G4:G17)</f>
        <v>6</v>
      </c>
      <c r="H18" s="103">
        <f>SUM(H4:H17)</f>
        <v>4128</v>
      </c>
      <c r="I18" s="101">
        <f>SUM(I4:I17)</f>
        <v>2599</v>
      </c>
      <c r="J18" s="101"/>
      <c r="K18" s="104">
        <f>SUM(K4:K17)</f>
        <v>0</v>
      </c>
      <c r="L18" s="101"/>
      <c r="M18" s="101">
        <f>SUM(M4:M17)</f>
        <v>0</v>
      </c>
      <c r="N18" s="104">
        <f>SUM(N4:N17)</f>
        <v>12</v>
      </c>
      <c r="O18" s="104">
        <f>SUM(O4:O17)</f>
        <v>12.75</v>
      </c>
      <c r="P18" s="105">
        <f>(I18+K18+M18)/3000</f>
        <v>0.86633333333333329</v>
      </c>
    </row>
    <row r="24" spans="1:16" ht="23.25">
      <c r="A24" s="58" t="s">
        <v>118</v>
      </c>
      <c r="B24" s="70"/>
      <c r="C24" s="70"/>
      <c r="D24" s="70"/>
      <c r="E24" s="70"/>
      <c r="F24" s="70"/>
      <c r="G24" s="70"/>
      <c r="H24" s="70"/>
      <c r="I24" s="70"/>
      <c r="J24" s="70"/>
      <c r="K24" s="70"/>
    </row>
    <row r="25" spans="1:16" ht="56.25">
      <c r="A25" s="71" t="s">
        <v>52</v>
      </c>
      <c r="B25" s="72" t="s">
        <v>119</v>
      </c>
      <c r="C25" s="72" t="s">
        <v>120</v>
      </c>
      <c r="D25" s="72" t="s">
        <v>121</v>
      </c>
      <c r="E25" s="72" t="s">
        <v>122</v>
      </c>
      <c r="F25" s="73" t="s">
        <v>123</v>
      </c>
      <c r="G25" s="72" t="s">
        <v>124</v>
      </c>
      <c r="H25" s="74" t="s">
        <v>125</v>
      </c>
      <c r="I25" s="74" t="s">
        <v>126</v>
      </c>
      <c r="J25" s="74" t="s">
        <v>127</v>
      </c>
      <c r="K25" s="75" t="s">
        <v>128</v>
      </c>
    </row>
    <row r="26" spans="1:16">
      <c r="A26" s="76" t="s">
        <v>140</v>
      </c>
      <c r="B26" s="77" t="s">
        <v>142</v>
      </c>
      <c r="C26" s="77"/>
      <c r="D26" s="78"/>
      <c r="E26" s="78"/>
      <c r="F26" s="79"/>
      <c r="G26" s="79"/>
      <c r="H26" s="80"/>
      <c r="I26" s="80"/>
      <c r="J26" s="77"/>
      <c r="K26" s="81"/>
    </row>
    <row r="27" spans="1:16">
      <c r="A27" s="76"/>
      <c r="B27" s="77"/>
      <c r="C27" s="77"/>
      <c r="D27" s="78"/>
      <c r="E27" s="78"/>
      <c r="F27" s="79"/>
      <c r="G27" s="79"/>
      <c r="H27" s="80"/>
      <c r="I27" s="80"/>
      <c r="J27" s="77"/>
      <c r="K27" s="81"/>
    </row>
    <row r="28" spans="1:16">
      <c r="A28" s="133"/>
      <c r="B28" s="134"/>
      <c r="C28" s="134"/>
      <c r="D28" s="135"/>
      <c r="E28" s="135"/>
      <c r="F28" s="136"/>
      <c r="G28" s="136"/>
      <c r="H28" s="137"/>
      <c r="I28" s="137"/>
      <c r="J28" s="134"/>
      <c r="K28" s="138"/>
    </row>
    <row r="29" spans="1:16">
      <c r="A29" s="139"/>
      <c r="B29" s="140"/>
      <c r="C29" s="140"/>
      <c r="D29" s="141"/>
      <c r="E29" s="141"/>
      <c r="F29" s="142"/>
      <c r="G29" s="142"/>
      <c r="H29" s="143"/>
      <c r="I29" s="143"/>
      <c r="J29" s="140"/>
      <c r="K29" s="144"/>
    </row>
    <row r="32" spans="1:16" ht="23.25">
      <c r="A32" s="58" t="s">
        <v>129</v>
      </c>
      <c r="E32" s="59"/>
      <c r="G32" s="60"/>
      <c r="K32" s="62"/>
    </row>
    <row r="33" spans="1:13" ht="78.75">
      <c r="A33" s="82" t="s">
        <v>52</v>
      </c>
      <c r="B33" s="83" t="s">
        <v>119</v>
      </c>
      <c r="C33" s="83" t="s">
        <v>120</v>
      </c>
      <c r="D33" s="83" t="s">
        <v>122</v>
      </c>
      <c r="E33" s="83" t="s">
        <v>130</v>
      </c>
      <c r="F33" s="83" t="s">
        <v>131</v>
      </c>
      <c r="G33" s="83" t="s">
        <v>132</v>
      </c>
      <c r="H33" s="83" t="s">
        <v>133</v>
      </c>
      <c r="I33" s="83" t="s">
        <v>134</v>
      </c>
      <c r="J33" s="83" t="s">
        <v>135</v>
      </c>
      <c r="K33" s="84" t="s">
        <v>136</v>
      </c>
    </row>
    <row r="34" spans="1:13">
      <c r="A34" s="76"/>
      <c r="B34" s="77"/>
      <c r="C34" s="85"/>
      <c r="D34" s="78"/>
      <c r="E34" s="86"/>
      <c r="F34" s="86"/>
      <c r="G34" s="86"/>
      <c r="H34" s="86"/>
      <c r="I34" s="87"/>
      <c r="J34" s="87"/>
      <c r="K34" s="88"/>
    </row>
    <row r="35" spans="1:13">
      <c r="A35" s="76"/>
      <c r="B35" s="77"/>
      <c r="C35" s="85"/>
      <c r="D35" s="78"/>
      <c r="E35" s="77"/>
      <c r="F35" s="77"/>
      <c r="G35" s="89"/>
      <c r="H35" s="77"/>
      <c r="I35" s="89"/>
      <c r="J35" s="89"/>
      <c r="K35" s="90"/>
      <c r="L35" s="91"/>
      <c r="M35" s="92"/>
    </row>
    <row r="36" spans="1:13">
      <c r="A36" s="133"/>
      <c r="B36" s="134"/>
      <c r="C36" s="145"/>
      <c r="D36" s="135"/>
      <c r="E36" s="146"/>
      <c r="F36" s="146"/>
      <c r="G36" s="147"/>
      <c r="H36" s="147"/>
      <c r="I36" s="148"/>
      <c r="J36" s="148"/>
      <c r="K36" s="149"/>
    </row>
    <row r="37" spans="1:13">
      <c r="A37" s="139"/>
      <c r="B37" s="140"/>
      <c r="C37" s="150"/>
      <c r="D37" s="141"/>
      <c r="E37" s="151"/>
      <c r="F37" s="151"/>
      <c r="G37" s="152"/>
      <c r="H37" s="152"/>
      <c r="I37" s="153"/>
      <c r="J37" s="153"/>
      <c r="K37" s="154"/>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2015-04-05T18:52:22Z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