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\HTTP-Alapítvány\Futó projektek\Érettségi\2019\2020_minta\emelt\web-adatbázis\csudijo\"/>
    </mc:Choice>
  </mc:AlternateContent>
  <bookViews>
    <workbookView xWindow="0" yWindow="0" windowWidth="11490" windowHeight="6930"/>
  </bookViews>
  <sheets>
    <sheet name="termekek" sheetId="1" r:id="rId1"/>
  </sheets>
  <calcPr calcId="162913"/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51" i="1"/>
  <c r="G52" i="1"/>
  <c r="G53" i="1"/>
  <c r="G54" i="1"/>
  <c r="G55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56" i="1"/>
  <c r="G57" i="1"/>
  <c r="G58" i="1"/>
  <c r="G59" i="1"/>
  <c r="G60" i="1"/>
  <c r="G61" i="1"/>
  <c r="G62" i="1"/>
  <c r="G63" i="1"/>
  <c r="G64" i="1"/>
  <c r="G95" i="1"/>
  <c r="G65" i="1"/>
  <c r="G66" i="1"/>
  <c r="G67" i="1"/>
  <c r="G68" i="1"/>
  <c r="G96" i="1"/>
  <c r="G69" i="1"/>
  <c r="G70" i="1"/>
  <c r="G114" i="1"/>
  <c r="G97" i="1"/>
  <c r="G71" i="1"/>
  <c r="G98" i="1"/>
  <c r="G99" i="1"/>
  <c r="G100" i="1"/>
  <c r="G72" i="1"/>
  <c r="G73" i="1"/>
  <c r="G122" i="1"/>
  <c r="G74" i="1"/>
  <c r="G7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N16" i="1"/>
  <c r="N17" i="1"/>
  <c r="N18" i="1"/>
  <c r="N19" i="1"/>
  <c r="N20" i="1"/>
  <c r="N21" i="1"/>
  <c r="N22" i="1"/>
  <c r="N23" i="1"/>
  <c r="N3" i="1"/>
  <c r="N24" i="1"/>
  <c r="N25" i="1"/>
  <c r="N26" i="1"/>
  <c r="N27" i="1"/>
  <c r="N28" i="1"/>
  <c r="N29" i="1"/>
  <c r="N30" i="1"/>
  <c r="N38" i="1"/>
  <c r="N39" i="1"/>
  <c r="N40" i="1"/>
  <c r="N41" i="1"/>
  <c r="N42" i="1"/>
  <c r="N46" i="1"/>
  <c r="N47" i="1"/>
  <c r="N48" i="1"/>
  <c r="N31" i="1"/>
  <c r="N32" i="1"/>
  <c r="N36" i="1"/>
  <c r="N37" i="1"/>
  <c r="N2" i="1"/>
  <c r="N44" i="1"/>
  <c r="N9" i="1"/>
  <c r="N4" i="1"/>
  <c r="N5" i="1"/>
  <c r="N6" i="1"/>
  <c r="N33" i="1"/>
  <c r="N49" i="1"/>
  <c r="N50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51" i="1"/>
  <c r="N52" i="1"/>
  <c r="N53" i="1"/>
  <c r="N54" i="1"/>
  <c r="N55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5" i="1"/>
  <c r="N116" i="1"/>
  <c r="N117" i="1"/>
  <c r="N118" i="1"/>
  <c r="N119" i="1"/>
  <c r="N120" i="1"/>
  <c r="N121" i="1"/>
  <c r="N10" i="1"/>
  <c r="N11" i="1"/>
  <c r="N122" i="1"/>
  <c r="N56" i="1"/>
  <c r="N57" i="1"/>
  <c r="N58" i="1"/>
  <c r="N59" i="1"/>
  <c r="N60" i="1"/>
  <c r="N61" i="1"/>
  <c r="N62" i="1"/>
  <c r="N63" i="1"/>
  <c r="N64" i="1"/>
  <c r="N95" i="1"/>
  <c r="N65" i="1"/>
  <c r="N66" i="1"/>
  <c r="N67" i="1"/>
  <c r="N68" i="1"/>
  <c r="N74" i="1"/>
  <c r="N75" i="1"/>
  <c r="N96" i="1"/>
  <c r="N69" i="1"/>
  <c r="N70" i="1"/>
  <c r="N12" i="1"/>
  <c r="N13" i="1"/>
  <c r="N45" i="1"/>
  <c r="N43" i="1"/>
  <c r="N7" i="1"/>
  <c r="N8" i="1"/>
  <c r="N34" i="1"/>
  <c r="N114" i="1"/>
  <c r="N35" i="1"/>
  <c r="N97" i="1"/>
  <c r="N71" i="1"/>
  <c r="N14" i="1"/>
  <c r="N98" i="1"/>
  <c r="N99" i="1"/>
  <c r="N100" i="1"/>
  <c r="N72" i="1"/>
  <c r="N15" i="1"/>
  <c r="N73" i="1"/>
  <c r="M16" i="1"/>
  <c r="M53" i="1"/>
  <c r="M52" i="1"/>
  <c r="M51" i="1"/>
  <c r="M94" i="1"/>
  <c r="M93" i="1"/>
  <c r="M92" i="1"/>
  <c r="M91" i="1"/>
  <c r="M90" i="1"/>
  <c r="M89" i="1"/>
  <c r="M88" i="1"/>
  <c r="M87" i="1"/>
  <c r="M86" i="1"/>
  <c r="M85" i="1"/>
  <c r="M84" i="1"/>
  <c r="M83" i="1"/>
  <c r="M32" i="1"/>
  <c r="M46" i="1"/>
  <c r="M28" i="1"/>
  <c r="M76" i="1"/>
  <c r="M22" i="1"/>
  <c r="M21" i="1"/>
  <c r="M20" i="1"/>
  <c r="M82" i="1"/>
  <c r="M81" i="1"/>
  <c r="M80" i="1"/>
  <c r="M79" i="1"/>
  <c r="M78" i="1"/>
  <c r="M5" i="1"/>
  <c r="M4" i="1"/>
  <c r="M9" i="1"/>
  <c r="M44" i="1"/>
  <c r="M2" i="1"/>
  <c r="M41" i="1"/>
  <c r="M40" i="1"/>
  <c r="M26" i="1"/>
  <c r="M25" i="1"/>
  <c r="M24" i="1"/>
  <c r="M3" i="1"/>
  <c r="M39" i="1"/>
  <c r="M42" i="1"/>
  <c r="M31" i="1"/>
  <c r="M38" i="1"/>
  <c r="M30" i="1"/>
  <c r="M48" i="1"/>
  <c r="M29" i="1"/>
  <c r="M47" i="1"/>
  <c r="M36" i="1"/>
  <c r="M27" i="1"/>
  <c r="M37" i="1"/>
  <c r="M23" i="1"/>
  <c r="M50" i="1"/>
  <c r="M77" i="1"/>
  <c r="M6" i="1"/>
  <c r="M49" i="1"/>
  <c r="M33" i="1"/>
  <c r="M54" i="1"/>
  <c r="M55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5" i="1"/>
  <c r="M116" i="1"/>
  <c r="M117" i="1"/>
  <c r="M118" i="1"/>
  <c r="M119" i="1"/>
  <c r="M120" i="1"/>
  <c r="M121" i="1"/>
  <c r="M10" i="1"/>
  <c r="M11" i="1"/>
  <c r="M122" i="1"/>
  <c r="M56" i="1"/>
  <c r="M57" i="1"/>
  <c r="M58" i="1"/>
  <c r="M59" i="1"/>
  <c r="M60" i="1"/>
  <c r="M61" i="1"/>
  <c r="M62" i="1"/>
  <c r="M63" i="1"/>
  <c r="M64" i="1"/>
  <c r="M95" i="1"/>
  <c r="M65" i="1"/>
  <c r="M66" i="1"/>
  <c r="M67" i="1"/>
  <c r="M68" i="1"/>
  <c r="M74" i="1"/>
  <c r="M75" i="1"/>
  <c r="M96" i="1"/>
  <c r="M69" i="1"/>
  <c r="M70" i="1"/>
  <c r="M12" i="1"/>
  <c r="M13" i="1"/>
  <c r="M45" i="1"/>
  <c r="M43" i="1"/>
  <c r="M7" i="1"/>
  <c r="M8" i="1"/>
  <c r="M34" i="1"/>
  <c r="M114" i="1"/>
  <c r="M35" i="1"/>
  <c r="M97" i="1"/>
  <c r="M71" i="1"/>
  <c r="M14" i="1"/>
  <c r="M98" i="1"/>
  <c r="M99" i="1"/>
  <c r="M100" i="1"/>
  <c r="M72" i="1"/>
  <c r="M15" i="1"/>
  <c r="M73" i="1"/>
  <c r="M18" i="1"/>
  <c r="M19" i="1"/>
  <c r="M17" i="1"/>
  <c r="L22" i="1"/>
  <c r="L32" i="1"/>
  <c r="L16" i="1"/>
  <c r="L83" i="1"/>
  <c r="L84" i="1"/>
  <c r="L85" i="1"/>
  <c r="L86" i="1"/>
  <c r="L87" i="1"/>
  <c r="L88" i="1"/>
  <c r="L44" i="1"/>
  <c r="L40" i="1"/>
  <c r="L54" i="1"/>
  <c r="L55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5" i="1"/>
  <c r="L116" i="1"/>
  <c r="L117" i="1"/>
  <c r="L118" i="1"/>
  <c r="L119" i="1"/>
  <c r="L120" i="1"/>
  <c r="L121" i="1"/>
  <c r="L10" i="1"/>
  <c r="L11" i="1"/>
  <c r="L122" i="1"/>
  <c r="L56" i="1"/>
  <c r="L57" i="1"/>
  <c r="L58" i="1"/>
  <c r="L59" i="1"/>
  <c r="L60" i="1"/>
  <c r="L61" i="1"/>
  <c r="L62" i="1"/>
  <c r="L63" i="1"/>
  <c r="L64" i="1"/>
  <c r="L95" i="1"/>
  <c r="L65" i="1"/>
  <c r="L66" i="1"/>
  <c r="L67" i="1"/>
  <c r="L68" i="1"/>
  <c r="L74" i="1"/>
  <c r="L75" i="1"/>
  <c r="L96" i="1"/>
  <c r="L69" i="1"/>
  <c r="L70" i="1"/>
  <c r="L12" i="1"/>
  <c r="L13" i="1"/>
  <c r="L45" i="1"/>
  <c r="L43" i="1"/>
  <c r="L7" i="1"/>
  <c r="L8" i="1"/>
  <c r="L34" i="1"/>
  <c r="L114" i="1"/>
  <c r="L35" i="1"/>
  <c r="L97" i="1"/>
  <c r="L71" i="1"/>
  <c r="L14" i="1"/>
  <c r="L98" i="1"/>
  <c r="L99" i="1"/>
  <c r="L100" i="1"/>
  <c r="L72" i="1"/>
  <c r="L15" i="1"/>
  <c r="L73" i="1"/>
  <c r="L18" i="1"/>
  <c r="L19" i="1"/>
  <c r="L17" i="1"/>
  <c r="L9" i="1"/>
  <c r="L42" i="1"/>
  <c r="L33" i="1"/>
  <c r="L49" i="1"/>
  <c r="L6" i="1"/>
  <c r="L77" i="1"/>
  <c r="L50" i="1"/>
  <c r="L46" i="1"/>
  <c r="L39" i="1"/>
  <c r="L31" i="1"/>
  <c r="L3" i="1"/>
  <c r="L24" i="1"/>
  <c r="L25" i="1"/>
  <c r="L41" i="1"/>
  <c r="L26" i="1"/>
  <c r="L23" i="1"/>
  <c r="L89" i="1"/>
  <c r="L37" i="1"/>
  <c r="L90" i="1"/>
  <c r="L91" i="1"/>
  <c r="L27" i="1"/>
  <c r="L36" i="1"/>
  <c r="L92" i="1"/>
  <c r="L76" i="1"/>
  <c r="L20" i="1"/>
  <c r="L21" i="1"/>
  <c r="L93" i="1"/>
  <c r="L47" i="1"/>
  <c r="L94" i="1"/>
  <c r="L80" i="1"/>
  <c r="L81" i="1"/>
  <c r="L51" i="1"/>
  <c r="L29" i="1"/>
  <c r="L4" i="1"/>
  <c r="L5" i="1"/>
  <c r="L48" i="1"/>
  <c r="L52" i="1"/>
  <c r="L53" i="1"/>
  <c r="L30" i="1"/>
  <c r="L38" i="1"/>
  <c r="L28" i="1"/>
  <c r="L2" i="1"/>
  <c r="L78" i="1"/>
  <c r="L79" i="1"/>
  <c r="L82" i="1"/>
  <c r="K82" i="1"/>
  <c r="K79" i="1"/>
  <c r="K78" i="1"/>
  <c r="K2" i="1"/>
  <c r="K28" i="1"/>
  <c r="K38" i="1"/>
  <c r="K30" i="1"/>
  <c r="K53" i="1"/>
  <c r="K52" i="1"/>
  <c r="K48" i="1"/>
  <c r="K5" i="1"/>
  <c r="K4" i="1"/>
  <c r="K29" i="1"/>
  <c r="K51" i="1"/>
  <c r="K81" i="1"/>
  <c r="K80" i="1"/>
  <c r="K94" i="1"/>
  <c r="K47" i="1"/>
  <c r="K93" i="1"/>
  <c r="K21" i="1"/>
  <c r="K20" i="1"/>
  <c r="K76" i="1"/>
  <c r="K92" i="1"/>
  <c r="K36" i="1"/>
  <c r="K27" i="1"/>
  <c r="K91" i="1"/>
  <c r="K90" i="1"/>
  <c r="K37" i="1"/>
  <c r="K89" i="1"/>
  <c r="K23" i="1"/>
  <c r="K26" i="1"/>
  <c r="K41" i="1"/>
  <c r="K25" i="1"/>
  <c r="K24" i="1"/>
  <c r="K3" i="1"/>
  <c r="K31" i="1"/>
  <c r="K39" i="1"/>
  <c r="K46" i="1"/>
  <c r="K50" i="1"/>
  <c r="K77" i="1"/>
  <c r="K6" i="1"/>
  <c r="K49" i="1"/>
  <c r="K33" i="1"/>
  <c r="K42" i="1"/>
  <c r="K9" i="1"/>
  <c r="K17" i="1"/>
  <c r="K19" i="1"/>
  <c r="K18" i="1"/>
  <c r="K73" i="1"/>
  <c r="K15" i="1"/>
  <c r="K72" i="1"/>
  <c r="K100" i="1"/>
  <c r="K99" i="1"/>
  <c r="K98" i="1"/>
  <c r="K14" i="1"/>
  <c r="K71" i="1"/>
  <c r="K97" i="1"/>
  <c r="K35" i="1"/>
  <c r="K114" i="1"/>
  <c r="K34" i="1"/>
  <c r="K8" i="1"/>
  <c r="K7" i="1"/>
  <c r="K43" i="1"/>
  <c r="K45" i="1"/>
  <c r="K13" i="1"/>
  <c r="K12" i="1"/>
  <c r="K70" i="1"/>
  <c r="K69" i="1"/>
  <c r="K96" i="1"/>
  <c r="K75" i="1"/>
  <c r="K74" i="1"/>
  <c r="K68" i="1"/>
  <c r="K67" i="1"/>
  <c r="K66" i="1"/>
  <c r="K65" i="1"/>
  <c r="K95" i="1"/>
  <c r="K64" i="1"/>
  <c r="K63" i="1"/>
  <c r="K62" i="1"/>
  <c r="K61" i="1"/>
  <c r="K60" i="1"/>
  <c r="K59" i="1"/>
  <c r="K58" i="1"/>
  <c r="K57" i="1"/>
  <c r="K56" i="1"/>
  <c r="K122" i="1"/>
  <c r="K11" i="1"/>
  <c r="K10" i="1"/>
  <c r="K121" i="1"/>
  <c r="K120" i="1"/>
  <c r="K119" i="1"/>
  <c r="K118" i="1"/>
  <c r="K117" i="1"/>
  <c r="K116" i="1"/>
  <c r="K115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55" i="1"/>
  <c r="K54" i="1"/>
  <c r="K40" i="1"/>
  <c r="K44" i="1"/>
  <c r="K88" i="1"/>
  <c r="K87" i="1"/>
  <c r="K86" i="1"/>
  <c r="K85" i="1"/>
  <c r="K84" i="1"/>
  <c r="K83" i="1"/>
  <c r="K16" i="1"/>
  <c r="K32" i="1"/>
  <c r="K22" i="1"/>
  <c r="J22" i="1"/>
  <c r="J32" i="1"/>
  <c r="J16" i="1"/>
  <c r="J83" i="1"/>
  <c r="J84" i="1"/>
  <c r="J85" i="1"/>
  <c r="J86" i="1"/>
  <c r="J87" i="1"/>
  <c r="J88" i="1"/>
  <c r="J44" i="1"/>
  <c r="J40" i="1"/>
  <c r="J54" i="1"/>
  <c r="J55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5" i="1"/>
  <c r="J116" i="1"/>
  <c r="J117" i="1"/>
  <c r="J118" i="1"/>
  <c r="J119" i="1"/>
  <c r="J120" i="1"/>
  <c r="J121" i="1"/>
  <c r="J10" i="1"/>
  <c r="J11" i="1"/>
  <c r="J122" i="1"/>
  <c r="J56" i="1"/>
  <c r="J57" i="1"/>
  <c r="J58" i="1"/>
  <c r="J59" i="1"/>
  <c r="J60" i="1"/>
  <c r="J61" i="1"/>
  <c r="J62" i="1"/>
  <c r="J63" i="1"/>
  <c r="J64" i="1"/>
  <c r="J95" i="1"/>
  <c r="J65" i="1"/>
  <c r="J66" i="1"/>
  <c r="J67" i="1"/>
  <c r="J68" i="1"/>
  <c r="J74" i="1"/>
  <c r="J75" i="1"/>
  <c r="J96" i="1"/>
  <c r="J69" i="1"/>
  <c r="J70" i="1"/>
  <c r="J12" i="1"/>
  <c r="J13" i="1"/>
  <c r="J45" i="1"/>
  <c r="J43" i="1"/>
  <c r="J7" i="1"/>
  <c r="J8" i="1"/>
  <c r="J34" i="1"/>
  <c r="J114" i="1"/>
  <c r="J35" i="1"/>
  <c r="J97" i="1"/>
  <c r="J71" i="1"/>
  <c r="J14" i="1"/>
  <c r="J98" i="1"/>
  <c r="J99" i="1"/>
  <c r="J100" i="1"/>
  <c r="J72" i="1"/>
  <c r="J15" i="1"/>
  <c r="J73" i="1"/>
  <c r="J18" i="1"/>
  <c r="J19" i="1"/>
  <c r="J17" i="1"/>
  <c r="J9" i="1"/>
  <c r="J42" i="1"/>
  <c r="J33" i="1"/>
  <c r="J49" i="1"/>
  <c r="J6" i="1"/>
  <c r="J77" i="1"/>
  <c r="J50" i="1"/>
  <c r="J46" i="1"/>
  <c r="J39" i="1"/>
  <c r="J31" i="1"/>
  <c r="J3" i="1"/>
  <c r="J24" i="1"/>
  <c r="J25" i="1"/>
  <c r="J41" i="1"/>
  <c r="J26" i="1"/>
  <c r="J23" i="1"/>
  <c r="J89" i="1"/>
  <c r="J37" i="1"/>
  <c r="J90" i="1"/>
  <c r="J91" i="1"/>
  <c r="J27" i="1"/>
  <c r="J36" i="1"/>
  <c r="J92" i="1"/>
  <c r="J76" i="1"/>
  <c r="J20" i="1"/>
  <c r="J21" i="1"/>
  <c r="J93" i="1"/>
  <c r="J47" i="1"/>
  <c r="J94" i="1"/>
  <c r="J80" i="1"/>
  <c r="J81" i="1"/>
  <c r="J51" i="1"/>
  <c r="J29" i="1"/>
  <c r="J4" i="1"/>
  <c r="J5" i="1"/>
  <c r="J48" i="1"/>
  <c r="J52" i="1"/>
  <c r="J53" i="1"/>
  <c r="J30" i="1"/>
  <c r="J38" i="1"/>
  <c r="J28" i="1"/>
  <c r="J2" i="1"/>
  <c r="J78" i="1"/>
  <c r="J79" i="1"/>
  <c r="J82" i="1"/>
  <c r="I22" i="1"/>
  <c r="I32" i="1"/>
  <c r="I16" i="1"/>
  <c r="I83" i="1"/>
  <c r="I84" i="1"/>
  <c r="I85" i="1"/>
  <c r="I86" i="1"/>
  <c r="I87" i="1"/>
  <c r="I88" i="1"/>
  <c r="I44" i="1"/>
  <c r="I40" i="1"/>
  <c r="I54" i="1"/>
  <c r="I55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5" i="1"/>
  <c r="I116" i="1"/>
  <c r="I117" i="1"/>
  <c r="I118" i="1"/>
  <c r="I119" i="1"/>
  <c r="I120" i="1"/>
  <c r="I121" i="1"/>
  <c r="I10" i="1"/>
  <c r="I11" i="1"/>
  <c r="I122" i="1"/>
  <c r="I56" i="1"/>
  <c r="I57" i="1"/>
  <c r="I58" i="1"/>
  <c r="I59" i="1"/>
  <c r="I60" i="1"/>
  <c r="I61" i="1"/>
  <c r="I62" i="1"/>
  <c r="I63" i="1"/>
  <c r="I64" i="1"/>
  <c r="I95" i="1"/>
  <c r="I65" i="1"/>
  <c r="I66" i="1"/>
  <c r="I67" i="1"/>
  <c r="I68" i="1"/>
  <c r="I74" i="1"/>
  <c r="I75" i="1"/>
  <c r="I96" i="1"/>
  <c r="I69" i="1"/>
  <c r="I70" i="1"/>
  <c r="I12" i="1"/>
  <c r="I13" i="1"/>
  <c r="I45" i="1"/>
  <c r="I43" i="1"/>
  <c r="I7" i="1"/>
  <c r="I8" i="1"/>
  <c r="I34" i="1"/>
  <c r="I114" i="1"/>
  <c r="I35" i="1"/>
  <c r="I97" i="1"/>
  <c r="I71" i="1"/>
  <c r="I14" i="1"/>
  <c r="I98" i="1"/>
  <c r="I99" i="1"/>
  <c r="I100" i="1"/>
  <c r="I72" i="1"/>
  <c r="I15" i="1"/>
  <c r="I73" i="1"/>
  <c r="I18" i="1"/>
  <c r="I19" i="1"/>
  <c r="I17" i="1"/>
  <c r="I9" i="1"/>
  <c r="I42" i="1"/>
  <c r="I33" i="1"/>
  <c r="I49" i="1"/>
  <c r="I6" i="1"/>
  <c r="I77" i="1"/>
  <c r="I50" i="1"/>
  <c r="I46" i="1"/>
  <c r="I39" i="1"/>
  <c r="I31" i="1"/>
  <c r="I3" i="1"/>
  <c r="I24" i="1"/>
  <c r="I25" i="1"/>
  <c r="I41" i="1"/>
  <c r="I26" i="1"/>
  <c r="I23" i="1"/>
  <c r="I89" i="1"/>
  <c r="I37" i="1"/>
  <c r="I90" i="1"/>
  <c r="I91" i="1"/>
  <c r="I27" i="1"/>
  <c r="I36" i="1"/>
  <c r="I92" i="1"/>
  <c r="I76" i="1"/>
  <c r="I20" i="1"/>
  <c r="I21" i="1"/>
  <c r="I93" i="1"/>
  <c r="I47" i="1"/>
  <c r="I94" i="1"/>
  <c r="I80" i="1"/>
  <c r="I81" i="1"/>
  <c r="I51" i="1"/>
  <c r="I29" i="1"/>
  <c r="I4" i="1"/>
  <c r="I5" i="1"/>
  <c r="I48" i="1"/>
  <c r="I52" i="1"/>
  <c r="I53" i="1"/>
  <c r="I30" i="1"/>
  <c r="I38" i="1"/>
  <c r="I28" i="1"/>
  <c r="I2" i="1"/>
  <c r="I78" i="1"/>
  <c r="I79" i="1"/>
  <c r="I82" i="1"/>
</calcChain>
</file>

<file path=xl/sharedStrings.xml><?xml version="1.0" encoding="utf-8"?>
<sst xmlns="http://schemas.openxmlformats.org/spreadsheetml/2006/main" count="149" uniqueCount="149">
  <si>
    <t>id</t>
  </si>
  <si>
    <t>nev</t>
  </si>
  <si>
    <t>ar</t>
  </si>
  <si>
    <t>kategoriaId</t>
  </si>
  <si>
    <t>etel</t>
  </si>
  <si>
    <t xml:space="preserve">Francia hagymaleves </t>
  </si>
  <si>
    <t>Bolognai spagetti</t>
  </si>
  <si>
    <t>Carbonara</t>
  </si>
  <si>
    <t>Papardelle kéksajtmártással</t>
  </si>
  <si>
    <t>Cézár saláta</t>
  </si>
  <si>
    <t>Rántott sajt  tartárral</t>
  </si>
  <si>
    <t>Hamburger menü</t>
  </si>
  <si>
    <t>Sajtburger</t>
  </si>
  <si>
    <t xml:space="preserve">Rántott csirkecomb filé </t>
  </si>
  <si>
    <t>Kijevi jércemell vajjal töltve</t>
  </si>
  <si>
    <t xml:space="preserve">Rántott karaj </t>
  </si>
  <si>
    <t>Csülök pékné módra</t>
  </si>
  <si>
    <t xml:space="preserve">Ropogós kacsacomb  </t>
  </si>
  <si>
    <t>Hekk 10 dkg</t>
  </si>
  <si>
    <t>Hasábburgonya</t>
  </si>
  <si>
    <t>Csemeg uborka</t>
  </si>
  <si>
    <t>Ecetes alma paprika</t>
  </si>
  <si>
    <t>Házi káposzta saláta</t>
  </si>
  <si>
    <t>Tejfölös uborka saláta</t>
  </si>
  <si>
    <t>Túrógombóc háziasan édes tejföllel, áfonyával</t>
  </si>
  <si>
    <t>Csokoládé szuflé</t>
  </si>
  <si>
    <t>Mézes-mustáros csirkemell</t>
  </si>
  <si>
    <t xml:space="preserve">Vasalt csirkecombfilé </t>
  </si>
  <si>
    <t>Pilsner korsó</t>
  </si>
  <si>
    <t>Pilsner pohár</t>
  </si>
  <si>
    <t>Dreher korsó</t>
  </si>
  <si>
    <t>Dreher pohár</t>
  </si>
  <si>
    <t>Dreher üveges</t>
  </si>
  <si>
    <t>Dreher 24</t>
  </si>
  <si>
    <t>Dreher pale ale</t>
  </si>
  <si>
    <t>Heineken</t>
  </si>
  <si>
    <t>Heineken 0,33 l</t>
  </si>
  <si>
    <t>Heineken 0,0 %</t>
  </si>
  <si>
    <t>Edelweis</t>
  </si>
  <si>
    <t xml:space="preserve">Rosé </t>
  </si>
  <si>
    <t xml:space="preserve">Fehér bor </t>
  </si>
  <si>
    <t xml:space="preserve">Vörös </t>
  </si>
  <si>
    <t>Löwenbrau</t>
  </si>
  <si>
    <t>Szívószálas 0,2 dl</t>
  </si>
  <si>
    <t>Limonádé  0,3 dl</t>
  </si>
  <si>
    <t>Limonádé 0,5 dl</t>
  </si>
  <si>
    <t>Szóda</t>
  </si>
  <si>
    <t>Finlandia , finlandia ízek 5 cl</t>
  </si>
  <si>
    <t>Unicum, next szilvás 3 cl</t>
  </si>
  <si>
    <t>Unicum, next szilvás 5 cl</t>
  </si>
  <si>
    <t>Jagermaister 3 cl</t>
  </si>
  <si>
    <t>Jagermaister 5 cl</t>
  </si>
  <si>
    <t>Becherovka 3cl</t>
  </si>
  <si>
    <t>Ballantines 5 cl</t>
  </si>
  <si>
    <t>Johnie walker 5 cl</t>
  </si>
  <si>
    <t>Jameson 5 cl</t>
  </si>
  <si>
    <t>Metaxxa * * * * *  5 cl</t>
  </si>
  <si>
    <t xml:space="preserve">Martini </t>
  </si>
  <si>
    <t>Ördögi pálinkák 3 cl</t>
  </si>
  <si>
    <t>Ördögi pálinkák 5 cl</t>
  </si>
  <si>
    <t>Capuccino</t>
  </si>
  <si>
    <t xml:space="preserve">Hosszú kávé </t>
  </si>
  <si>
    <t xml:space="preserve">Esspresso </t>
  </si>
  <si>
    <t>Cafe Latte 2dl</t>
  </si>
  <si>
    <t>Latte macchiato 3dl</t>
  </si>
  <si>
    <t xml:space="preserve">Tea </t>
  </si>
  <si>
    <t>Forró csoki</t>
  </si>
  <si>
    <t>Misike Kávé</t>
  </si>
  <si>
    <t>Cola 0,5</t>
  </si>
  <si>
    <t>Cola 0,25</t>
  </si>
  <si>
    <t>Gyömbér 0,25</t>
  </si>
  <si>
    <t>Tonic 0,25</t>
  </si>
  <si>
    <t>Cola Zéro 0,5</t>
  </si>
  <si>
    <t>Cola Zéro 0,25</t>
  </si>
  <si>
    <t>Fanta 0,5</t>
  </si>
  <si>
    <t>Fanta 0,25</t>
  </si>
  <si>
    <t>Őszilé 0,33</t>
  </si>
  <si>
    <t>Ásványvíz mentes 0,5</t>
  </si>
  <si>
    <t>Ásványvíz szénsavas 0,5 l</t>
  </si>
  <si>
    <t>Powerade sárga</t>
  </si>
  <si>
    <t>Cola light 0,5</t>
  </si>
  <si>
    <t>Jack Daniels 5 cl</t>
  </si>
  <si>
    <t xml:space="preserve">Uborka saláta </t>
  </si>
  <si>
    <t>Csülkös babalé csésze</t>
  </si>
  <si>
    <t>Csülkös bablé tányér</t>
  </si>
  <si>
    <t xml:space="preserve">Pisztráng </t>
  </si>
  <si>
    <t>Parmezános csirkemell</t>
  </si>
  <si>
    <t xml:space="preserve">Fish and chips </t>
  </si>
  <si>
    <t xml:space="preserve">Fogas filé </t>
  </si>
  <si>
    <t>Méz</t>
  </si>
  <si>
    <t>Forralt bor</t>
  </si>
  <si>
    <t>cékla</t>
  </si>
  <si>
    <t>Fehér üveges dl</t>
  </si>
  <si>
    <t>Vörös üveges dl</t>
  </si>
  <si>
    <t>Rosé üveges dl</t>
  </si>
  <si>
    <t>Házi jeges tea</t>
  </si>
  <si>
    <t>Zellerkrémleves</t>
  </si>
  <si>
    <t>Ásványvíz mentes 0,25</t>
  </si>
  <si>
    <t>Húsleves</t>
  </si>
  <si>
    <t>Gulyásleves</t>
  </si>
  <si>
    <t>Sajtkrém leves</t>
  </si>
  <si>
    <t>Camambert sajt áfonyával</t>
  </si>
  <si>
    <t>Grillezett csirkemell</t>
  </si>
  <si>
    <t>Rántott csirkemell</t>
  </si>
  <si>
    <t>Cordon bleu</t>
  </si>
  <si>
    <t>update</t>
  </si>
  <si>
    <t>1</t>
  </si>
  <si>
    <t>2</t>
  </si>
  <si>
    <t>3</t>
  </si>
  <si>
    <t>Oszlop1</t>
  </si>
  <si>
    <t>Óriás bécsi szelet</t>
  </si>
  <si>
    <t>Hátszín steak</t>
  </si>
  <si>
    <t>Szűzérmék erdei gombamártással</t>
  </si>
  <si>
    <t>Marha pörkölt</t>
  </si>
  <si>
    <t>Lazac steak</t>
  </si>
  <si>
    <t>Palacsinta</t>
  </si>
  <si>
    <t>Brassói aprópecenye</t>
  </si>
  <si>
    <t>Tatár beefsteak</t>
  </si>
  <si>
    <t>Oszlop2</t>
  </si>
  <si>
    <t>Oszlop3</t>
  </si>
  <si>
    <t>Levesek</t>
  </si>
  <si>
    <t>Előételek</t>
  </si>
  <si>
    <t>Főételek</t>
  </si>
  <si>
    <t>Köretek</t>
  </si>
  <si>
    <t>Desszertek</t>
  </si>
  <si>
    <t>Oszlop22</t>
  </si>
  <si>
    <t>Menü</t>
  </si>
  <si>
    <t>Saláták, savanyúságok</t>
  </si>
  <si>
    <t>Oszlop4</t>
  </si>
  <si>
    <t>Alkoholmentes italok</t>
  </si>
  <si>
    <t>Sörök</t>
  </si>
  <si>
    <t>Borok</t>
  </si>
  <si>
    <t>Égetett szeszek</t>
  </si>
  <si>
    <t>Kávék, teák</t>
  </si>
  <si>
    <t>Cola Zéro Citrom 0,5</t>
  </si>
  <si>
    <t>Narancslé 0,33 l</t>
  </si>
  <si>
    <t>Házi szörp dl</t>
  </si>
  <si>
    <t>Powerade</t>
  </si>
  <si>
    <t>Almalé 0,33</t>
  </si>
  <si>
    <t>Rosé hosszú lépés</t>
  </si>
  <si>
    <t>Rosé vice házmester</t>
  </si>
  <si>
    <t>Rosé házmester</t>
  </si>
  <si>
    <t>Fehér nagyfröccs</t>
  </si>
  <si>
    <t>Almalé szűretlen</t>
  </si>
  <si>
    <t>Fröccs</t>
  </si>
  <si>
    <t>Oszlop23</t>
  </si>
  <si>
    <t>Oszlop24</t>
  </si>
  <si>
    <t>Bögrében sült paradicsomos tészta</t>
  </si>
  <si>
    <t>Lecsó kolbászcsipsszel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</si>
</sst>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áblázat1" displayName="Táblázat1" ref="A1:P122" totalsRowShown="0">
  <autoFilter ref="A1:P122"/>
  <sortState ref="A2:N122">
    <sortCondition ref="D1:D122"/>
  </sortState>
  <tableColumns count="16">
    <tableColumn id="1" name="id"/>
    <tableColumn id="2" name="nev"/>
    <tableColumn id="3" name="ar"/>
    <tableColumn id="4" name="kategoriaId"/>
    <tableColumn id="5" name="etel"/>
    <tableColumn id="6" name="update"/>
    <tableColumn id="12" name="Oszlop3">
      <calculatedColumnFormula>VLOOKUP(Táblázat1[[#This Row],[kategoriaId]],$A$124:$B$135,2)</calculatedColumnFormula>
    </tableColumn>
    <tableColumn id="14" name="Oszlop4"/>
    <tableColumn id="7" name="1">
      <calculatedColumnFormula>"UPDATE rendelesek SET nev = '" &amp; B2 &amp; "' WHERE etelid = " &amp; A2 &amp; ";"</calculatedColumnFormula>
    </tableColumn>
    <tableColumn id="8" name="2">
      <calculatedColumnFormula>"UPDATE termekek SET nev = '" &amp; B2 &amp; "' WHERE id = " &amp; A2 &amp; ";"</calculatedColumnFormula>
    </tableColumn>
    <tableColumn id="9" name="3">
      <calculatedColumnFormula>IF(F2&lt;&gt;0,"UPDATE rendelesek SET nev = (SELECT nev from termekek WHERE id = " &amp; F2 &amp; "), ar = (SELECT ar from termekek WHERE id = " &amp; F2 &amp; "), etelid = " &amp; F2 &amp; " WHERE etelid = " &amp; A2 &amp; ";","")</calculatedColumnFormula>
    </tableColumn>
    <tableColumn id="10" name="Oszlop1">
      <calculatedColumnFormula>IF(F2&lt;&gt;0,"DELETE FROM termekek WHERE id = " &amp; A2 &amp; ";","")</calculatedColumnFormula>
    </tableColumn>
    <tableColumn id="11" name="Oszlop2" dataDxfId="3">
      <calculatedColumnFormula>IF(F2=-1,"DELETE FROM rendelesek WHERE etelid = " &amp; A2 &amp; ";","")</calculatedColumnFormula>
    </tableColumn>
    <tableColumn id="13" name="Oszlop22" dataDxfId="2">
      <calculatedColumnFormula>"UPDATE termekek SET kategoriaid = '" &amp; D2 &amp; "' WHERE id = " &amp; A2 &amp; ";"</calculatedColumnFormula>
    </tableColumn>
    <tableColumn id="15" name="Oszlop23" dataDxfId="1">
      <calculatedColumnFormula>"UPDATE termekek SET id=" &amp; H2+10000 &amp; " WHERE id=" &amp; A2 &amp; ";"</calculatedColumnFormula>
    </tableColumn>
    <tableColumn id="16" name="Oszlop24" dataDxfId="0">
      <calculatedColumnFormula>"UPDATE rendelesek SET etelid=" &amp; H2+10000 &amp; " WHERE etelid=" &amp; A2 &amp; ";"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5"/>
  <sheetViews>
    <sheetView tabSelected="1" topLeftCell="A31" workbookViewId="0">
      <selection activeCell="I47" sqref="I47"/>
    </sheetView>
  </sheetViews>
  <sheetFormatPr defaultRowHeight="15" x14ac:dyDescent="0.25"/>
  <cols>
    <col min="2" max="2" width="58.140625" bestFit="1" customWidth="1"/>
    <col min="4" max="4" width="13.140625" customWidth="1"/>
    <col min="6" max="8" width="9.42578125" customWidth="1"/>
    <col min="9" max="9" width="61.140625" customWidth="1"/>
    <col min="10" max="10" width="50.5703125" bestFit="1" customWidth="1"/>
    <col min="12" max="12" width="10.140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105</v>
      </c>
      <c r="G1" t="s">
        <v>119</v>
      </c>
      <c r="H1" t="s">
        <v>128</v>
      </c>
      <c r="I1" t="s">
        <v>106</v>
      </c>
      <c r="J1" t="s">
        <v>107</v>
      </c>
      <c r="K1" t="s">
        <v>108</v>
      </c>
      <c r="L1" t="s">
        <v>109</v>
      </c>
      <c r="M1" t="s">
        <v>118</v>
      </c>
      <c r="N1" t="s">
        <v>125</v>
      </c>
      <c r="O1" t="s">
        <v>145</v>
      </c>
      <c r="P1" t="s">
        <v>146</v>
      </c>
    </row>
    <row r="2" spans="1:16" x14ac:dyDescent="0.25">
      <c r="A2">
        <v>645</v>
      </c>
      <c r="B2" t="s">
        <v>117</v>
      </c>
      <c r="C2">
        <v>2990</v>
      </c>
      <c r="D2">
        <v>1</v>
      </c>
      <c r="E2">
        <v>1</v>
      </c>
      <c r="G2" t="str">
        <f>VLOOKUP(Táblázat1[[#This Row],[kategoriaId]],$A$124:$B$135,2)</f>
        <v>Előételek</v>
      </c>
      <c r="H2">
        <v>1</v>
      </c>
      <c r="I2" t="str">
        <f t="shared" ref="I2:I33" si="0">"UPDATE rendelesek SET nev = '" &amp; B2 &amp; "' WHERE etelid = " &amp; A2 &amp; ";"</f>
        <v>UPDATE rendelesek SET nev = 'Tatár beefsteak' WHERE etelid = 645;</v>
      </c>
      <c r="J2" t="str">
        <f t="shared" ref="J2:J33" si="1">"UPDATE termekek SET nev = '" &amp; B2 &amp; "' WHERE id = " &amp; A2 &amp; ";"</f>
        <v>UPDATE termekek SET nev = 'Tatár beefsteak' WHERE id = 645;</v>
      </c>
      <c r="K2" t="str">
        <f t="shared" ref="K2:K33" si="2">IF(F2&lt;&gt;0,"UPDATE rendelesek SET nev = (SELECT nev from termekek WHERE id = " &amp; F2 &amp; "), ar = (SELECT ar from termekek WHERE id = " &amp; F2 &amp; "), etelid = " &amp; F2 &amp; " WHERE etelid = " &amp; A2 &amp; ";","")</f>
        <v/>
      </c>
      <c r="L2" t="str">
        <f t="shared" ref="L2:L33" si="3">IF(F2&lt;&gt;0,"DELETE FROM termekek WHERE id = " &amp; A2 &amp; ";","")</f>
        <v/>
      </c>
      <c r="M2" t="str">
        <f t="shared" ref="M2:M33" si="4">IF(F2=-1,"DELETE FROM rendelesek WHERE etelid = " &amp; A2 &amp; ";","")</f>
        <v/>
      </c>
      <c r="N2" t="str">
        <f t="shared" ref="N2:N33" si="5">"UPDATE termekek SET kategoriaid = '" &amp; D2 &amp; "' WHERE id = " &amp; A2 &amp; ";"</f>
        <v>UPDATE termekek SET kategoriaid = '1' WHERE id = 645;</v>
      </c>
      <c r="O2" t="str">
        <f t="shared" ref="O2:O33" si="6">"UPDATE termekek SET id=" &amp; H2+10000 &amp; " WHERE id=" &amp; A2 &amp; ";"</f>
        <v>UPDATE termekek SET id=10001 WHERE id=645;</v>
      </c>
      <c r="P2" s="1" t="str">
        <f t="shared" ref="P2:P33" si="7">"UPDATE rendelesek SET etelid=" &amp; H2+10000 &amp; " WHERE etelid=" &amp; A2 &amp; ";"</f>
        <v>UPDATE rendelesek SET etelid=10001 WHERE etelid=645;</v>
      </c>
    </row>
    <row r="3" spans="1:16" x14ac:dyDescent="0.25">
      <c r="A3">
        <v>101</v>
      </c>
      <c r="B3" t="s">
        <v>98</v>
      </c>
      <c r="C3">
        <v>1190</v>
      </c>
      <c r="D3">
        <v>2</v>
      </c>
      <c r="E3">
        <v>1</v>
      </c>
      <c r="G3" t="str">
        <f>VLOOKUP(Táblázat1[[#This Row],[kategoriaId]],$A$124:$B$135,2)</f>
        <v>Levesek</v>
      </c>
      <c r="H3">
        <v>2</v>
      </c>
      <c r="I3" t="str">
        <f t="shared" si="0"/>
        <v>UPDATE rendelesek SET nev = 'Húsleves' WHERE etelid = 101;</v>
      </c>
      <c r="J3" t="str">
        <f t="shared" si="1"/>
        <v>UPDATE termekek SET nev = 'Húsleves' WHERE id = 101;</v>
      </c>
      <c r="K3" t="str">
        <f t="shared" si="2"/>
        <v/>
      </c>
      <c r="L3" t="str">
        <f t="shared" si="3"/>
        <v/>
      </c>
      <c r="M3" t="str">
        <f t="shared" si="4"/>
        <v/>
      </c>
      <c r="N3" t="str">
        <f t="shared" si="5"/>
        <v>UPDATE termekek SET kategoriaid = '2' WHERE id = 101;</v>
      </c>
      <c r="O3" t="str">
        <f t="shared" si="6"/>
        <v>UPDATE termekek SET id=10002 WHERE id=101;</v>
      </c>
      <c r="P3" s="1" t="str">
        <f t="shared" si="7"/>
        <v>UPDATE rendelesek SET etelid=10002 WHERE etelid=101;</v>
      </c>
    </row>
    <row r="4" spans="1:16" x14ac:dyDescent="0.25">
      <c r="A4">
        <v>105</v>
      </c>
      <c r="B4" t="s">
        <v>99</v>
      </c>
      <c r="C4">
        <v>1390</v>
      </c>
      <c r="D4">
        <v>2</v>
      </c>
      <c r="E4">
        <v>1</v>
      </c>
      <c r="G4" t="str">
        <f>VLOOKUP(Táblázat1[[#This Row],[kategoriaId]],$A$124:$B$135,2)</f>
        <v>Levesek</v>
      </c>
      <c r="H4">
        <v>3</v>
      </c>
      <c r="I4" t="str">
        <f t="shared" si="0"/>
        <v>UPDATE rendelesek SET nev = 'Gulyásleves' WHERE etelid = 105;</v>
      </c>
      <c r="J4" t="str">
        <f t="shared" si="1"/>
        <v>UPDATE termekek SET nev = 'Gulyásleves' WHERE id = 105;</v>
      </c>
      <c r="K4" t="str">
        <f t="shared" si="2"/>
        <v/>
      </c>
      <c r="L4" t="str">
        <f t="shared" si="3"/>
        <v/>
      </c>
      <c r="M4" t="str">
        <f t="shared" si="4"/>
        <v/>
      </c>
      <c r="N4" t="str">
        <f t="shared" si="5"/>
        <v>UPDATE termekek SET kategoriaid = '2' WHERE id = 105;</v>
      </c>
      <c r="O4" t="str">
        <f t="shared" si="6"/>
        <v>UPDATE termekek SET id=10003 WHERE id=105;</v>
      </c>
      <c r="P4" s="1" t="str">
        <f t="shared" si="7"/>
        <v>UPDATE rendelesek SET etelid=10003 WHERE etelid=105;</v>
      </c>
    </row>
    <row r="5" spans="1:16" x14ac:dyDescent="0.25">
      <c r="A5">
        <v>107</v>
      </c>
      <c r="B5" t="s">
        <v>5</v>
      </c>
      <c r="C5">
        <v>790</v>
      </c>
      <c r="D5">
        <v>2</v>
      </c>
      <c r="E5">
        <v>1</v>
      </c>
      <c r="G5" t="str">
        <f>VLOOKUP(Táblázat1[[#This Row],[kategoriaId]],$A$124:$B$135,2)</f>
        <v>Levesek</v>
      </c>
      <c r="H5">
        <v>4</v>
      </c>
      <c r="I5" t="str">
        <f t="shared" si="0"/>
        <v>UPDATE rendelesek SET nev = 'Francia hagymaleves ' WHERE etelid = 107;</v>
      </c>
      <c r="J5" t="str">
        <f t="shared" si="1"/>
        <v>UPDATE termekek SET nev = 'Francia hagymaleves ' WHERE id = 107;</v>
      </c>
      <c r="K5" t="str">
        <f t="shared" si="2"/>
        <v/>
      </c>
      <c r="L5" t="str">
        <f t="shared" si="3"/>
        <v/>
      </c>
      <c r="M5" t="str">
        <f t="shared" si="4"/>
        <v/>
      </c>
      <c r="N5" t="str">
        <f t="shared" si="5"/>
        <v>UPDATE termekek SET kategoriaid = '2' WHERE id = 107;</v>
      </c>
      <c r="O5" t="str">
        <f t="shared" si="6"/>
        <v>UPDATE termekek SET id=10004 WHERE id=107;</v>
      </c>
      <c r="P5" s="1" t="str">
        <f t="shared" si="7"/>
        <v>UPDATE rendelesek SET etelid=10004 WHERE etelid=107;</v>
      </c>
    </row>
    <row r="6" spans="1:16" x14ac:dyDescent="0.25">
      <c r="A6">
        <v>108</v>
      </c>
      <c r="B6" t="s">
        <v>100</v>
      </c>
      <c r="C6">
        <v>990</v>
      </c>
      <c r="D6">
        <v>2</v>
      </c>
      <c r="E6">
        <v>1</v>
      </c>
      <c r="G6" t="str">
        <f>VLOOKUP(Táblázat1[[#This Row],[kategoriaId]],$A$124:$B$135,2)</f>
        <v>Levesek</v>
      </c>
      <c r="H6">
        <v>5</v>
      </c>
      <c r="I6" t="str">
        <f t="shared" si="0"/>
        <v>UPDATE rendelesek SET nev = 'Sajtkrém leves' WHERE etelid = 108;</v>
      </c>
      <c r="J6" t="str">
        <f t="shared" si="1"/>
        <v>UPDATE termekek SET nev = 'Sajtkrém leves' WHERE id = 108;</v>
      </c>
      <c r="K6" t="str">
        <f t="shared" si="2"/>
        <v/>
      </c>
      <c r="L6" t="str">
        <f t="shared" si="3"/>
        <v/>
      </c>
      <c r="M6" t="str">
        <f t="shared" si="4"/>
        <v/>
      </c>
      <c r="N6" t="str">
        <f t="shared" si="5"/>
        <v>UPDATE termekek SET kategoriaid = '2' WHERE id = 108;</v>
      </c>
      <c r="O6" t="str">
        <f t="shared" si="6"/>
        <v>UPDATE termekek SET id=10005 WHERE id=108;</v>
      </c>
      <c r="P6" s="1" t="str">
        <f t="shared" si="7"/>
        <v>UPDATE rendelesek SET etelid=10005 WHERE etelid=108;</v>
      </c>
    </row>
    <row r="7" spans="1:16" x14ac:dyDescent="0.25">
      <c r="A7">
        <v>554</v>
      </c>
      <c r="B7" t="s">
        <v>83</v>
      </c>
      <c r="C7">
        <v>990</v>
      </c>
      <c r="D7">
        <v>2</v>
      </c>
      <c r="E7">
        <v>1</v>
      </c>
      <c r="G7" t="str">
        <f>VLOOKUP(Táblázat1[[#This Row],[kategoriaId]],$A$124:$B$135,2)</f>
        <v>Levesek</v>
      </c>
      <c r="H7">
        <v>6</v>
      </c>
      <c r="I7" t="str">
        <f t="shared" si="0"/>
        <v>UPDATE rendelesek SET nev = 'Csülkös babalé csésze' WHERE etelid = 554;</v>
      </c>
      <c r="J7" t="str">
        <f t="shared" si="1"/>
        <v>UPDATE termekek SET nev = 'Csülkös babalé csésze' WHERE id = 554;</v>
      </c>
      <c r="K7" t="str">
        <f t="shared" si="2"/>
        <v/>
      </c>
      <c r="L7" t="str">
        <f t="shared" si="3"/>
        <v/>
      </c>
      <c r="M7" t="str">
        <f t="shared" si="4"/>
        <v/>
      </c>
      <c r="N7" t="str">
        <f t="shared" si="5"/>
        <v>UPDATE termekek SET kategoriaid = '2' WHERE id = 554;</v>
      </c>
      <c r="O7" t="str">
        <f t="shared" si="6"/>
        <v>UPDATE termekek SET id=10006 WHERE id=554;</v>
      </c>
      <c r="P7" s="1" t="str">
        <f t="shared" si="7"/>
        <v>UPDATE rendelesek SET etelid=10006 WHERE etelid=554;</v>
      </c>
    </row>
    <row r="8" spans="1:16" x14ac:dyDescent="0.25">
      <c r="A8">
        <v>555</v>
      </c>
      <c r="B8" t="s">
        <v>84</v>
      </c>
      <c r="C8">
        <v>1390</v>
      </c>
      <c r="D8">
        <v>2</v>
      </c>
      <c r="E8">
        <v>1</v>
      </c>
      <c r="G8" t="str">
        <f>VLOOKUP(Táblázat1[[#This Row],[kategoriaId]],$A$124:$B$135,2)</f>
        <v>Levesek</v>
      </c>
      <c r="H8">
        <v>7</v>
      </c>
      <c r="I8" t="str">
        <f t="shared" si="0"/>
        <v>UPDATE rendelesek SET nev = 'Csülkös bablé tányér' WHERE etelid = 555;</v>
      </c>
      <c r="J8" t="str">
        <f t="shared" si="1"/>
        <v>UPDATE termekek SET nev = 'Csülkös bablé tányér' WHERE id = 555;</v>
      </c>
      <c r="K8" t="str">
        <f t="shared" si="2"/>
        <v/>
      </c>
      <c r="L8" t="str">
        <f t="shared" si="3"/>
        <v/>
      </c>
      <c r="M8" t="str">
        <f t="shared" si="4"/>
        <v/>
      </c>
      <c r="N8" t="str">
        <f t="shared" si="5"/>
        <v>UPDATE termekek SET kategoriaid = '2' WHERE id = 555;</v>
      </c>
      <c r="O8" t="str">
        <f t="shared" si="6"/>
        <v>UPDATE termekek SET id=10007 WHERE id=555;</v>
      </c>
      <c r="P8" s="1" t="str">
        <f t="shared" si="7"/>
        <v>UPDATE rendelesek SET etelid=10007 WHERE etelid=555;</v>
      </c>
    </row>
    <row r="9" spans="1:16" x14ac:dyDescent="0.25">
      <c r="A9">
        <v>783</v>
      </c>
      <c r="B9" t="s">
        <v>96</v>
      </c>
      <c r="C9">
        <v>790</v>
      </c>
      <c r="D9">
        <v>2</v>
      </c>
      <c r="E9">
        <v>1</v>
      </c>
      <c r="G9" t="str">
        <f>VLOOKUP(Táblázat1[[#This Row],[kategoriaId]],$A$124:$B$135,2)</f>
        <v>Levesek</v>
      </c>
      <c r="H9">
        <v>8</v>
      </c>
      <c r="I9" t="str">
        <f t="shared" si="0"/>
        <v>UPDATE rendelesek SET nev = 'Zellerkrémleves' WHERE etelid = 783;</v>
      </c>
      <c r="J9" t="str">
        <f t="shared" si="1"/>
        <v>UPDATE termekek SET nev = 'Zellerkrémleves' WHERE id = 783;</v>
      </c>
      <c r="K9" t="str">
        <f t="shared" si="2"/>
        <v/>
      </c>
      <c r="L9" t="str">
        <f t="shared" si="3"/>
        <v/>
      </c>
      <c r="M9" t="str">
        <f t="shared" si="4"/>
        <v/>
      </c>
      <c r="N9" t="str">
        <f t="shared" si="5"/>
        <v>UPDATE termekek SET kategoriaid = '2' WHERE id = 783;</v>
      </c>
      <c r="O9" t="str">
        <f t="shared" si="6"/>
        <v>UPDATE termekek SET id=10008 WHERE id=783;</v>
      </c>
      <c r="P9" s="1" t="str">
        <f t="shared" si="7"/>
        <v>UPDATE rendelesek SET etelid=10008 WHERE etelid=783;</v>
      </c>
    </row>
    <row r="10" spans="1:16" x14ac:dyDescent="0.25">
      <c r="A10">
        <v>109</v>
      </c>
      <c r="B10" t="s">
        <v>6</v>
      </c>
      <c r="C10">
        <v>1990</v>
      </c>
      <c r="D10">
        <v>3</v>
      </c>
      <c r="E10">
        <v>1</v>
      </c>
      <c r="G10" t="str">
        <f>VLOOKUP(Táblázat1[[#This Row],[kategoriaId]],$A$124:$B$135,2)</f>
        <v>Főételek</v>
      </c>
      <c r="H10">
        <v>9</v>
      </c>
      <c r="I10" t="str">
        <f t="shared" si="0"/>
        <v>UPDATE rendelesek SET nev = 'Bolognai spagetti' WHERE etelid = 109;</v>
      </c>
      <c r="J10" t="str">
        <f t="shared" si="1"/>
        <v>UPDATE termekek SET nev = 'Bolognai spagetti' WHERE id = 109;</v>
      </c>
      <c r="K10" t="str">
        <f t="shared" si="2"/>
        <v/>
      </c>
      <c r="L10" t="str">
        <f t="shared" si="3"/>
        <v/>
      </c>
      <c r="M10" t="str">
        <f t="shared" si="4"/>
        <v/>
      </c>
      <c r="N10" t="str">
        <f t="shared" si="5"/>
        <v>UPDATE termekek SET kategoriaid = '3' WHERE id = 109;</v>
      </c>
      <c r="O10" t="str">
        <f t="shared" si="6"/>
        <v>UPDATE termekek SET id=10009 WHERE id=109;</v>
      </c>
      <c r="P10" s="1" t="str">
        <f t="shared" si="7"/>
        <v>UPDATE rendelesek SET etelid=10009 WHERE etelid=109;</v>
      </c>
    </row>
    <row r="11" spans="1:16" x14ac:dyDescent="0.25">
      <c r="A11">
        <v>110</v>
      </c>
      <c r="B11" t="s">
        <v>7</v>
      </c>
      <c r="C11">
        <v>1990</v>
      </c>
      <c r="D11">
        <v>3</v>
      </c>
      <c r="E11">
        <v>1</v>
      </c>
      <c r="G11" t="str">
        <f>VLOOKUP(Táblázat1[[#This Row],[kategoriaId]],$A$124:$B$135,2)</f>
        <v>Főételek</v>
      </c>
      <c r="H11">
        <v>10</v>
      </c>
      <c r="I11" t="str">
        <f t="shared" si="0"/>
        <v>UPDATE rendelesek SET nev = 'Carbonara' WHERE etelid = 110;</v>
      </c>
      <c r="J11" t="str">
        <f t="shared" si="1"/>
        <v>UPDATE termekek SET nev = 'Carbonara' WHERE id = 110;</v>
      </c>
      <c r="K11" t="str">
        <f t="shared" si="2"/>
        <v/>
      </c>
      <c r="L11" t="str">
        <f t="shared" si="3"/>
        <v/>
      </c>
      <c r="M11" t="str">
        <f t="shared" si="4"/>
        <v/>
      </c>
      <c r="N11" t="str">
        <f t="shared" si="5"/>
        <v>UPDATE termekek SET kategoriaid = '3' WHERE id = 110;</v>
      </c>
      <c r="O11" t="str">
        <f t="shared" si="6"/>
        <v>UPDATE termekek SET id=10010 WHERE id=110;</v>
      </c>
      <c r="P11" s="1" t="str">
        <f t="shared" si="7"/>
        <v>UPDATE rendelesek SET etelid=10010 WHERE etelid=110;</v>
      </c>
    </row>
    <row r="12" spans="1:16" x14ac:dyDescent="0.25">
      <c r="A12">
        <v>111</v>
      </c>
      <c r="B12" t="s">
        <v>8</v>
      </c>
      <c r="C12">
        <v>1990</v>
      </c>
      <c r="D12">
        <v>3</v>
      </c>
      <c r="E12">
        <v>1</v>
      </c>
      <c r="G12" t="str">
        <f>VLOOKUP(Táblázat1[[#This Row],[kategoriaId]],$A$124:$B$135,2)</f>
        <v>Főételek</v>
      </c>
      <c r="H12">
        <v>11</v>
      </c>
      <c r="I12" t="str">
        <f t="shared" si="0"/>
        <v>UPDATE rendelesek SET nev = 'Papardelle kéksajtmártással' WHERE etelid = 111;</v>
      </c>
      <c r="J12" t="str">
        <f t="shared" si="1"/>
        <v>UPDATE termekek SET nev = 'Papardelle kéksajtmártással' WHERE id = 111;</v>
      </c>
      <c r="K12" t="str">
        <f t="shared" si="2"/>
        <v/>
      </c>
      <c r="L12" t="str">
        <f t="shared" si="3"/>
        <v/>
      </c>
      <c r="M12" t="str">
        <f t="shared" si="4"/>
        <v/>
      </c>
      <c r="N12" t="str">
        <f t="shared" si="5"/>
        <v>UPDATE termekek SET kategoriaid = '3' WHERE id = 111;</v>
      </c>
      <c r="O12" t="str">
        <f t="shared" si="6"/>
        <v>UPDATE termekek SET id=10011 WHERE id=111;</v>
      </c>
      <c r="P12" s="1" t="str">
        <f t="shared" si="7"/>
        <v>UPDATE rendelesek SET etelid=10011 WHERE etelid=111;</v>
      </c>
    </row>
    <row r="13" spans="1:16" x14ac:dyDescent="0.25">
      <c r="A13">
        <v>113</v>
      </c>
      <c r="B13" t="s">
        <v>101</v>
      </c>
      <c r="C13">
        <v>1290</v>
      </c>
      <c r="D13">
        <v>3</v>
      </c>
      <c r="E13">
        <v>1</v>
      </c>
      <c r="G13" t="str">
        <f>VLOOKUP(Táblázat1[[#This Row],[kategoriaId]],$A$124:$B$135,2)</f>
        <v>Főételek</v>
      </c>
      <c r="H13">
        <v>12</v>
      </c>
      <c r="I13" t="str">
        <f t="shared" si="0"/>
        <v>UPDATE rendelesek SET nev = 'Camambert sajt áfonyával' WHERE etelid = 113;</v>
      </c>
      <c r="J13" t="str">
        <f t="shared" si="1"/>
        <v>UPDATE termekek SET nev = 'Camambert sajt áfonyával' WHERE id = 113;</v>
      </c>
      <c r="K13" t="str">
        <f t="shared" si="2"/>
        <v/>
      </c>
      <c r="L13" t="str">
        <f t="shared" si="3"/>
        <v/>
      </c>
      <c r="M13" t="str">
        <f t="shared" si="4"/>
        <v/>
      </c>
      <c r="N13" t="str">
        <f t="shared" si="5"/>
        <v>UPDATE termekek SET kategoriaid = '3' WHERE id = 113;</v>
      </c>
      <c r="O13" t="str">
        <f t="shared" si="6"/>
        <v>UPDATE termekek SET id=10012 WHERE id=113;</v>
      </c>
      <c r="P13" s="1" t="str">
        <f t="shared" si="7"/>
        <v>UPDATE rendelesek SET etelid=10012 WHERE etelid=113;</v>
      </c>
    </row>
    <row r="14" spans="1:16" x14ac:dyDescent="0.25">
      <c r="A14">
        <v>118</v>
      </c>
      <c r="B14" t="s">
        <v>10</v>
      </c>
      <c r="C14">
        <v>1290</v>
      </c>
      <c r="D14">
        <v>3</v>
      </c>
      <c r="E14">
        <v>1</v>
      </c>
      <c r="G14" t="str">
        <f>VLOOKUP(Táblázat1[[#This Row],[kategoriaId]],$A$124:$B$135,2)</f>
        <v>Főételek</v>
      </c>
      <c r="H14">
        <v>13</v>
      </c>
      <c r="I14" t="str">
        <f t="shared" si="0"/>
        <v>UPDATE rendelesek SET nev = 'Rántott sajt  tartárral' WHERE etelid = 118;</v>
      </c>
      <c r="J14" t="str">
        <f t="shared" si="1"/>
        <v>UPDATE termekek SET nev = 'Rántott sajt  tartárral' WHERE id = 118;</v>
      </c>
      <c r="K14" t="str">
        <f t="shared" si="2"/>
        <v/>
      </c>
      <c r="L14" t="str">
        <f t="shared" si="3"/>
        <v/>
      </c>
      <c r="M14" t="str">
        <f t="shared" si="4"/>
        <v/>
      </c>
      <c r="N14" t="str">
        <f t="shared" si="5"/>
        <v>UPDATE termekek SET kategoriaid = '3' WHERE id = 118;</v>
      </c>
      <c r="O14" t="str">
        <f t="shared" si="6"/>
        <v>UPDATE termekek SET id=10013 WHERE id=118;</v>
      </c>
      <c r="P14" s="1" t="str">
        <f t="shared" si="7"/>
        <v>UPDATE rendelesek SET etelid=10013 WHERE etelid=118;</v>
      </c>
    </row>
    <row r="15" spans="1:16" x14ac:dyDescent="0.25">
      <c r="A15">
        <v>120</v>
      </c>
      <c r="B15" t="s">
        <v>11</v>
      </c>
      <c r="C15">
        <v>2590</v>
      </c>
      <c r="D15">
        <v>3</v>
      </c>
      <c r="E15">
        <v>1</v>
      </c>
      <c r="G15" t="str">
        <f>VLOOKUP(Táblázat1[[#This Row],[kategoriaId]],$A$124:$B$135,2)</f>
        <v>Főételek</v>
      </c>
      <c r="H15">
        <v>14</v>
      </c>
      <c r="I15" t="str">
        <f t="shared" si="0"/>
        <v>UPDATE rendelesek SET nev = 'Hamburger menü' WHERE etelid = 120;</v>
      </c>
      <c r="J15" t="str">
        <f t="shared" si="1"/>
        <v>UPDATE termekek SET nev = 'Hamburger menü' WHERE id = 120;</v>
      </c>
      <c r="K15" t="str">
        <f t="shared" si="2"/>
        <v/>
      </c>
      <c r="L15" t="str">
        <f t="shared" si="3"/>
        <v/>
      </c>
      <c r="M15" t="str">
        <f t="shared" si="4"/>
        <v/>
      </c>
      <c r="N15" t="str">
        <f t="shared" si="5"/>
        <v>UPDATE termekek SET kategoriaid = '3' WHERE id = 120;</v>
      </c>
      <c r="O15" t="str">
        <f t="shared" si="6"/>
        <v>UPDATE termekek SET id=10014 WHERE id=120;</v>
      </c>
      <c r="P15" s="1" t="str">
        <f t="shared" si="7"/>
        <v>UPDATE rendelesek SET etelid=10014 WHERE etelid=120;</v>
      </c>
    </row>
    <row r="16" spans="1:16" x14ac:dyDescent="0.25">
      <c r="A16">
        <v>122</v>
      </c>
      <c r="B16" t="s">
        <v>12</v>
      </c>
      <c r="C16">
        <v>1690</v>
      </c>
      <c r="D16">
        <v>3</v>
      </c>
      <c r="E16">
        <v>1</v>
      </c>
      <c r="G16" t="str">
        <f>VLOOKUP(Táblázat1[[#This Row],[kategoriaId]],$A$124:$B$135,2)</f>
        <v>Főételek</v>
      </c>
      <c r="H16">
        <v>15</v>
      </c>
      <c r="I16" t="str">
        <f t="shared" si="0"/>
        <v>UPDATE rendelesek SET nev = 'Sajtburger' WHERE etelid = 122;</v>
      </c>
      <c r="J16" t="str">
        <f t="shared" si="1"/>
        <v>UPDATE termekek SET nev = 'Sajtburger' WHERE id = 122;</v>
      </c>
      <c r="K16" t="str">
        <f t="shared" si="2"/>
        <v/>
      </c>
      <c r="L16" t="str">
        <f t="shared" si="3"/>
        <v/>
      </c>
      <c r="M16" t="str">
        <f t="shared" si="4"/>
        <v/>
      </c>
      <c r="N16" t="str">
        <f t="shared" si="5"/>
        <v>UPDATE termekek SET kategoriaid = '3' WHERE id = 122;</v>
      </c>
      <c r="O16" t="str">
        <f t="shared" si="6"/>
        <v>UPDATE termekek SET id=10015 WHERE id=122;</v>
      </c>
      <c r="P16" s="1" t="str">
        <f t="shared" si="7"/>
        <v>UPDATE rendelesek SET etelid=10015 WHERE etelid=122;</v>
      </c>
    </row>
    <row r="17" spans="1:16" x14ac:dyDescent="0.25">
      <c r="A17">
        <v>125</v>
      </c>
      <c r="B17" t="s">
        <v>13</v>
      </c>
      <c r="C17">
        <v>1790</v>
      </c>
      <c r="D17">
        <v>3</v>
      </c>
      <c r="E17">
        <v>1</v>
      </c>
      <c r="G17" t="str">
        <f>VLOOKUP(Táblázat1[[#This Row],[kategoriaId]],$A$124:$B$135,2)</f>
        <v>Főételek</v>
      </c>
      <c r="H17">
        <v>16</v>
      </c>
      <c r="I17" t="str">
        <f t="shared" si="0"/>
        <v>UPDATE rendelesek SET nev = 'Rántott csirkecomb filé ' WHERE etelid = 125;</v>
      </c>
      <c r="J17" t="str">
        <f t="shared" si="1"/>
        <v>UPDATE termekek SET nev = 'Rántott csirkecomb filé ' WHERE id = 125;</v>
      </c>
      <c r="K17" t="str">
        <f t="shared" si="2"/>
        <v/>
      </c>
      <c r="L17" t="str">
        <f t="shared" si="3"/>
        <v/>
      </c>
      <c r="M17" t="str">
        <f t="shared" si="4"/>
        <v/>
      </c>
      <c r="N17" t="str">
        <f t="shared" si="5"/>
        <v>UPDATE termekek SET kategoriaid = '3' WHERE id = 125;</v>
      </c>
      <c r="O17" t="str">
        <f t="shared" si="6"/>
        <v>UPDATE termekek SET id=10016 WHERE id=125;</v>
      </c>
      <c r="P17" s="1" t="str">
        <f t="shared" si="7"/>
        <v>UPDATE rendelesek SET etelid=10016 WHERE etelid=125;</v>
      </c>
    </row>
    <row r="18" spans="1:16" x14ac:dyDescent="0.25">
      <c r="A18">
        <v>127</v>
      </c>
      <c r="B18" t="s">
        <v>102</v>
      </c>
      <c r="C18">
        <v>2390</v>
      </c>
      <c r="D18">
        <v>3</v>
      </c>
      <c r="E18">
        <v>1</v>
      </c>
      <c r="G18" t="str">
        <f>VLOOKUP(Táblázat1[[#This Row],[kategoriaId]],$A$124:$B$135,2)</f>
        <v>Főételek</v>
      </c>
      <c r="H18">
        <v>17</v>
      </c>
      <c r="I18" t="str">
        <f t="shared" si="0"/>
        <v>UPDATE rendelesek SET nev = 'Grillezett csirkemell' WHERE etelid = 127;</v>
      </c>
      <c r="J18" t="str">
        <f t="shared" si="1"/>
        <v>UPDATE termekek SET nev = 'Grillezett csirkemell' WHERE id = 127;</v>
      </c>
      <c r="K18" t="str">
        <f t="shared" si="2"/>
        <v/>
      </c>
      <c r="L18" t="str">
        <f t="shared" si="3"/>
        <v/>
      </c>
      <c r="M18" t="str">
        <f t="shared" si="4"/>
        <v/>
      </c>
      <c r="N18" t="str">
        <f t="shared" si="5"/>
        <v>UPDATE termekek SET kategoriaid = '3' WHERE id = 127;</v>
      </c>
      <c r="O18" t="str">
        <f t="shared" si="6"/>
        <v>UPDATE termekek SET id=10017 WHERE id=127;</v>
      </c>
      <c r="P18" s="1" t="str">
        <f t="shared" si="7"/>
        <v>UPDATE rendelesek SET etelid=10017 WHERE etelid=127;</v>
      </c>
    </row>
    <row r="19" spans="1:16" x14ac:dyDescent="0.25">
      <c r="A19">
        <v>133</v>
      </c>
      <c r="B19" t="s">
        <v>103</v>
      </c>
      <c r="C19">
        <v>1790</v>
      </c>
      <c r="D19">
        <v>3</v>
      </c>
      <c r="E19">
        <v>1</v>
      </c>
      <c r="G19" t="str">
        <f>VLOOKUP(Táblázat1[[#This Row],[kategoriaId]],$A$124:$B$135,2)</f>
        <v>Főételek</v>
      </c>
      <c r="H19">
        <v>18</v>
      </c>
      <c r="I19" t="str">
        <f t="shared" si="0"/>
        <v>UPDATE rendelesek SET nev = 'Rántott csirkemell' WHERE etelid = 133;</v>
      </c>
      <c r="J19" t="str">
        <f t="shared" si="1"/>
        <v>UPDATE termekek SET nev = 'Rántott csirkemell' WHERE id = 133;</v>
      </c>
      <c r="K19" t="str">
        <f t="shared" si="2"/>
        <v/>
      </c>
      <c r="L19" t="str">
        <f t="shared" si="3"/>
        <v/>
      </c>
      <c r="M19" t="str">
        <f t="shared" si="4"/>
        <v/>
      </c>
      <c r="N19" t="str">
        <f t="shared" si="5"/>
        <v>UPDATE termekek SET kategoriaid = '3' WHERE id = 133;</v>
      </c>
      <c r="O19" t="str">
        <f t="shared" si="6"/>
        <v>UPDATE termekek SET id=10018 WHERE id=133;</v>
      </c>
      <c r="P19" s="1" t="str">
        <f t="shared" si="7"/>
        <v>UPDATE rendelesek SET etelid=10018 WHERE etelid=133;</v>
      </c>
    </row>
    <row r="20" spans="1:16" x14ac:dyDescent="0.25">
      <c r="A20">
        <v>135</v>
      </c>
      <c r="B20" t="s">
        <v>104</v>
      </c>
      <c r="C20">
        <v>2390</v>
      </c>
      <c r="D20">
        <v>3</v>
      </c>
      <c r="E20">
        <v>1</v>
      </c>
      <c r="G20" t="str">
        <f>VLOOKUP(Táblázat1[[#This Row],[kategoriaId]],$A$124:$B$135,2)</f>
        <v>Főételek</v>
      </c>
      <c r="H20">
        <v>19</v>
      </c>
      <c r="I20" t="str">
        <f t="shared" si="0"/>
        <v>UPDATE rendelesek SET nev = 'Cordon bleu' WHERE etelid = 135;</v>
      </c>
      <c r="J20" t="str">
        <f t="shared" si="1"/>
        <v>UPDATE termekek SET nev = 'Cordon bleu' WHERE id = 135;</v>
      </c>
      <c r="K20" t="str">
        <f t="shared" si="2"/>
        <v/>
      </c>
      <c r="L20" t="str">
        <f t="shared" si="3"/>
        <v/>
      </c>
      <c r="M20" t="str">
        <f t="shared" si="4"/>
        <v/>
      </c>
      <c r="N20" t="str">
        <f t="shared" si="5"/>
        <v>UPDATE termekek SET kategoriaid = '3' WHERE id = 135;</v>
      </c>
      <c r="O20" t="str">
        <f t="shared" si="6"/>
        <v>UPDATE termekek SET id=10019 WHERE id=135;</v>
      </c>
      <c r="P20" s="1" t="str">
        <f t="shared" si="7"/>
        <v>UPDATE rendelesek SET etelid=10019 WHERE etelid=135;</v>
      </c>
    </row>
    <row r="21" spans="1:16" x14ac:dyDescent="0.25">
      <c r="A21">
        <v>137</v>
      </c>
      <c r="B21" t="s">
        <v>14</v>
      </c>
      <c r="C21">
        <v>2390</v>
      </c>
      <c r="D21">
        <v>3</v>
      </c>
      <c r="E21">
        <v>1</v>
      </c>
      <c r="G21" t="str">
        <f>VLOOKUP(Táblázat1[[#This Row],[kategoriaId]],$A$124:$B$135,2)</f>
        <v>Főételek</v>
      </c>
      <c r="H21">
        <v>20</v>
      </c>
      <c r="I21" t="str">
        <f t="shared" si="0"/>
        <v>UPDATE rendelesek SET nev = 'Kijevi jércemell vajjal töltve' WHERE etelid = 137;</v>
      </c>
      <c r="J21" t="str">
        <f t="shared" si="1"/>
        <v>UPDATE termekek SET nev = 'Kijevi jércemell vajjal töltve' WHERE id = 137;</v>
      </c>
      <c r="K21" t="str">
        <f t="shared" si="2"/>
        <v/>
      </c>
      <c r="L21" t="str">
        <f t="shared" si="3"/>
        <v/>
      </c>
      <c r="M21" t="str">
        <f t="shared" si="4"/>
        <v/>
      </c>
      <c r="N21" t="str">
        <f t="shared" si="5"/>
        <v>UPDATE termekek SET kategoriaid = '3' WHERE id = 137;</v>
      </c>
      <c r="O21" t="str">
        <f t="shared" si="6"/>
        <v>UPDATE termekek SET id=10020 WHERE id=137;</v>
      </c>
      <c r="P21" s="1" t="str">
        <f t="shared" si="7"/>
        <v>UPDATE rendelesek SET etelid=10020 WHERE etelid=137;</v>
      </c>
    </row>
    <row r="22" spans="1:16" x14ac:dyDescent="0.25">
      <c r="A22">
        <v>138</v>
      </c>
      <c r="B22" t="s">
        <v>15</v>
      </c>
      <c r="C22">
        <v>1790</v>
      </c>
      <c r="D22">
        <v>3</v>
      </c>
      <c r="E22">
        <v>1</v>
      </c>
      <c r="G22" t="str">
        <f>VLOOKUP(Táblázat1[[#This Row],[kategoriaId]],$A$124:$B$135,2)</f>
        <v>Főételek</v>
      </c>
      <c r="H22">
        <v>21</v>
      </c>
      <c r="I22" t="str">
        <f t="shared" si="0"/>
        <v>UPDATE rendelesek SET nev = 'Rántott karaj ' WHERE etelid = 138;</v>
      </c>
      <c r="J22" t="str">
        <f t="shared" si="1"/>
        <v>UPDATE termekek SET nev = 'Rántott karaj ' WHERE id = 138;</v>
      </c>
      <c r="K22" t="str">
        <f t="shared" si="2"/>
        <v/>
      </c>
      <c r="L22" t="str">
        <f t="shared" si="3"/>
        <v/>
      </c>
      <c r="M22" t="str">
        <f t="shared" si="4"/>
        <v/>
      </c>
      <c r="N22" t="str">
        <f t="shared" si="5"/>
        <v>UPDATE termekek SET kategoriaid = '3' WHERE id = 138;</v>
      </c>
      <c r="O22" t="str">
        <f t="shared" si="6"/>
        <v>UPDATE termekek SET id=10021 WHERE id=138;</v>
      </c>
      <c r="P22" s="1" t="str">
        <f t="shared" si="7"/>
        <v>UPDATE rendelesek SET etelid=10021 WHERE etelid=138;</v>
      </c>
    </row>
    <row r="23" spans="1:16" x14ac:dyDescent="0.25">
      <c r="A23">
        <v>141</v>
      </c>
      <c r="B23" t="s">
        <v>110</v>
      </c>
      <c r="C23">
        <v>2390</v>
      </c>
      <c r="D23">
        <v>3</v>
      </c>
      <c r="E23">
        <v>1</v>
      </c>
      <c r="G23" t="str">
        <f>VLOOKUP(Táblázat1[[#This Row],[kategoriaId]],$A$124:$B$135,2)</f>
        <v>Főételek</v>
      </c>
      <c r="H23">
        <v>22</v>
      </c>
      <c r="I23" t="str">
        <f t="shared" si="0"/>
        <v>UPDATE rendelesek SET nev = 'Óriás bécsi szelet' WHERE etelid = 141;</v>
      </c>
      <c r="J23" t="str">
        <f t="shared" si="1"/>
        <v>UPDATE termekek SET nev = 'Óriás bécsi szelet' WHERE id = 141;</v>
      </c>
      <c r="K23" t="str">
        <f t="shared" si="2"/>
        <v/>
      </c>
      <c r="L23" t="str">
        <f t="shared" si="3"/>
        <v/>
      </c>
      <c r="M23" t="str">
        <f t="shared" si="4"/>
        <v/>
      </c>
      <c r="N23" t="str">
        <f t="shared" si="5"/>
        <v>UPDATE termekek SET kategoriaid = '3' WHERE id = 141;</v>
      </c>
      <c r="O23" t="str">
        <f t="shared" si="6"/>
        <v>UPDATE termekek SET id=10022 WHERE id=141;</v>
      </c>
      <c r="P23" s="1" t="str">
        <f t="shared" si="7"/>
        <v>UPDATE rendelesek SET etelid=10022 WHERE etelid=141;</v>
      </c>
    </row>
    <row r="24" spans="1:16" x14ac:dyDescent="0.25">
      <c r="A24">
        <v>143</v>
      </c>
      <c r="B24" t="s">
        <v>111</v>
      </c>
      <c r="C24">
        <v>4990</v>
      </c>
      <c r="D24">
        <v>3</v>
      </c>
      <c r="E24">
        <v>1</v>
      </c>
      <c r="G24" t="str">
        <f>VLOOKUP(Táblázat1[[#This Row],[kategoriaId]],$A$124:$B$135,2)</f>
        <v>Főételek</v>
      </c>
      <c r="H24">
        <v>23</v>
      </c>
      <c r="I24" t="str">
        <f t="shared" si="0"/>
        <v>UPDATE rendelesek SET nev = 'Hátszín steak' WHERE etelid = 143;</v>
      </c>
      <c r="J24" t="str">
        <f t="shared" si="1"/>
        <v>UPDATE termekek SET nev = 'Hátszín steak' WHERE id = 143;</v>
      </c>
      <c r="K24" t="str">
        <f t="shared" si="2"/>
        <v/>
      </c>
      <c r="L24" t="str">
        <f t="shared" si="3"/>
        <v/>
      </c>
      <c r="M24" t="str">
        <f t="shared" si="4"/>
        <v/>
      </c>
      <c r="N24" t="str">
        <f t="shared" si="5"/>
        <v>UPDATE termekek SET kategoriaid = '3' WHERE id = 143;</v>
      </c>
      <c r="O24" t="str">
        <f t="shared" si="6"/>
        <v>UPDATE termekek SET id=10023 WHERE id=143;</v>
      </c>
      <c r="P24" s="1" t="str">
        <f t="shared" si="7"/>
        <v>UPDATE rendelesek SET etelid=10023 WHERE etelid=143;</v>
      </c>
    </row>
    <row r="25" spans="1:16" x14ac:dyDescent="0.25">
      <c r="A25">
        <v>146</v>
      </c>
      <c r="B25" t="s">
        <v>16</v>
      </c>
      <c r="C25">
        <v>2990</v>
      </c>
      <c r="D25">
        <v>3</v>
      </c>
      <c r="E25">
        <v>1</v>
      </c>
      <c r="G25" t="str">
        <f>VLOOKUP(Táblázat1[[#This Row],[kategoriaId]],$A$124:$B$135,2)</f>
        <v>Főételek</v>
      </c>
      <c r="H25">
        <v>24</v>
      </c>
      <c r="I25" t="str">
        <f t="shared" si="0"/>
        <v>UPDATE rendelesek SET nev = 'Csülök pékné módra' WHERE etelid = 146;</v>
      </c>
      <c r="J25" t="str">
        <f t="shared" si="1"/>
        <v>UPDATE termekek SET nev = 'Csülök pékné módra' WHERE id = 146;</v>
      </c>
      <c r="K25" t="str">
        <f t="shared" si="2"/>
        <v/>
      </c>
      <c r="L25" t="str">
        <f t="shared" si="3"/>
        <v/>
      </c>
      <c r="M25" t="str">
        <f t="shared" si="4"/>
        <v/>
      </c>
      <c r="N25" t="str">
        <f t="shared" si="5"/>
        <v>UPDATE termekek SET kategoriaid = '3' WHERE id = 146;</v>
      </c>
      <c r="O25" t="str">
        <f t="shared" si="6"/>
        <v>UPDATE termekek SET id=10024 WHERE id=146;</v>
      </c>
      <c r="P25" s="1" t="str">
        <f t="shared" si="7"/>
        <v>UPDATE rendelesek SET etelid=10024 WHERE etelid=146;</v>
      </c>
    </row>
    <row r="26" spans="1:16" x14ac:dyDescent="0.25">
      <c r="A26">
        <v>148</v>
      </c>
      <c r="B26" t="s">
        <v>17</v>
      </c>
      <c r="C26">
        <v>2990</v>
      </c>
      <c r="D26">
        <v>3</v>
      </c>
      <c r="E26">
        <v>1</v>
      </c>
      <c r="G26" t="str">
        <f>VLOOKUP(Táblázat1[[#This Row],[kategoriaId]],$A$124:$B$135,2)</f>
        <v>Főételek</v>
      </c>
      <c r="H26">
        <v>25</v>
      </c>
      <c r="I26" t="str">
        <f t="shared" si="0"/>
        <v>UPDATE rendelesek SET nev = 'Ropogós kacsacomb  ' WHERE etelid = 148;</v>
      </c>
      <c r="J26" t="str">
        <f t="shared" si="1"/>
        <v>UPDATE termekek SET nev = 'Ropogós kacsacomb  ' WHERE id = 148;</v>
      </c>
      <c r="K26" t="str">
        <f t="shared" si="2"/>
        <v/>
      </c>
      <c r="L26" t="str">
        <f t="shared" si="3"/>
        <v/>
      </c>
      <c r="M26" t="str">
        <f t="shared" si="4"/>
        <v/>
      </c>
      <c r="N26" t="str">
        <f t="shared" si="5"/>
        <v>UPDATE termekek SET kategoriaid = '3' WHERE id = 148;</v>
      </c>
      <c r="O26" t="str">
        <f t="shared" si="6"/>
        <v>UPDATE termekek SET id=10025 WHERE id=148;</v>
      </c>
      <c r="P26" s="1" t="str">
        <f t="shared" si="7"/>
        <v>UPDATE rendelesek SET etelid=10025 WHERE etelid=148;</v>
      </c>
    </row>
    <row r="27" spans="1:16" x14ac:dyDescent="0.25">
      <c r="A27">
        <v>150</v>
      </c>
      <c r="B27" t="s">
        <v>112</v>
      </c>
      <c r="C27">
        <v>2890</v>
      </c>
      <c r="D27">
        <v>3</v>
      </c>
      <c r="E27">
        <v>1</v>
      </c>
      <c r="G27" t="str">
        <f>VLOOKUP(Táblázat1[[#This Row],[kategoriaId]],$A$124:$B$135,2)</f>
        <v>Főételek</v>
      </c>
      <c r="H27">
        <v>26</v>
      </c>
      <c r="I27" t="str">
        <f t="shared" si="0"/>
        <v>UPDATE rendelesek SET nev = 'Szűzérmék erdei gombamártással' WHERE etelid = 150;</v>
      </c>
      <c r="J27" t="str">
        <f t="shared" si="1"/>
        <v>UPDATE termekek SET nev = 'Szűzérmék erdei gombamártással' WHERE id = 150;</v>
      </c>
      <c r="K27" t="str">
        <f t="shared" si="2"/>
        <v/>
      </c>
      <c r="L27" t="str">
        <f t="shared" si="3"/>
        <v/>
      </c>
      <c r="M27" t="str">
        <f t="shared" si="4"/>
        <v/>
      </c>
      <c r="N27" t="str">
        <f t="shared" si="5"/>
        <v>UPDATE termekek SET kategoriaid = '3' WHERE id = 150;</v>
      </c>
      <c r="O27" t="str">
        <f t="shared" si="6"/>
        <v>UPDATE termekek SET id=10026 WHERE id=150;</v>
      </c>
      <c r="P27" s="1" t="str">
        <f t="shared" si="7"/>
        <v>UPDATE rendelesek SET etelid=10026 WHERE etelid=150;</v>
      </c>
    </row>
    <row r="28" spans="1:16" x14ac:dyDescent="0.25">
      <c r="A28">
        <v>152</v>
      </c>
      <c r="B28" t="s">
        <v>113</v>
      </c>
      <c r="C28">
        <v>2390</v>
      </c>
      <c r="D28">
        <v>3</v>
      </c>
      <c r="E28">
        <v>1</v>
      </c>
      <c r="G28" t="str">
        <f>VLOOKUP(Táblázat1[[#This Row],[kategoriaId]],$A$124:$B$135,2)</f>
        <v>Főételek</v>
      </c>
      <c r="H28">
        <v>27</v>
      </c>
      <c r="I28" t="str">
        <f t="shared" si="0"/>
        <v>UPDATE rendelesek SET nev = 'Marha pörkölt' WHERE etelid = 152;</v>
      </c>
      <c r="J28" t="str">
        <f t="shared" si="1"/>
        <v>UPDATE termekek SET nev = 'Marha pörkölt' WHERE id = 152;</v>
      </c>
      <c r="K28" t="str">
        <f t="shared" si="2"/>
        <v/>
      </c>
      <c r="L28" t="str">
        <f t="shared" si="3"/>
        <v/>
      </c>
      <c r="M28" t="str">
        <f t="shared" si="4"/>
        <v/>
      </c>
      <c r="N28" t="str">
        <f t="shared" si="5"/>
        <v>UPDATE termekek SET kategoriaid = '3' WHERE id = 152;</v>
      </c>
      <c r="O28" t="str">
        <f t="shared" si="6"/>
        <v>UPDATE termekek SET id=10027 WHERE id=152;</v>
      </c>
      <c r="P28" s="1" t="str">
        <f t="shared" si="7"/>
        <v>UPDATE rendelesek SET etelid=10027 WHERE etelid=152;</v>
      </c>
    </row>
    <row r="29" spans="1:16" x14ac:dyDescent="0.25">
      <c r="A29">
        <v>153</v>
      </c>
      <c r="B29" t="s">
        <v>114</v>
      </c>
      <c r="C29">
        <v>2390</v>
      </c>
      <c r="D29">
        <v>3</v>
      </c>
      <c r="E29">
        <v>1</v>
      </c>
      <c r="G29" t="str">
        <f>VLOOKUP(Táblázat1[[#This Row],[kategoriaId]],$A$124:$B$135,2)</f>
        <v>Főételek</v>
      </c>
      <c r="H29">
        <v>28</v>
      </c>
      <c r="I29" t="str">
        <f t="shared" si="0"/>
        <v>UPDATE rendelesek SET nev = 'Lazac steak' WHERE etelid = 153;</v>
      </c>
      <c r="J29" t="str">
        <f t="shared" si="1"/>
        <v>UPDATE termekek SET nev = 'Lazac steak' WHERE id = 153;</v>
      </c>
      <c r="K29" t="str">
        <f t="shared" si="2"/>
        <v/>
      </c>
      <c r="L29" t="str">
        <f t="shared" si="3"/>
        <v/>
      </c>
      <c r="M29" t="str">
        <f t="shared" si="4"/>
        <v/>
      </c>
      <c r="N29" t="str">
        <f t="shared" si="5"/>
        <v>UPDATE termekek SET kategoriaid = '3' WHERE id = 153;</v>
      </c>
      <c r="O29" t="str">
        <f t="shared" si="6"/>
        <v>UPDATE termekek SET id=10028 WHERE id=153;</v>
      </c>
      <c r="P29" s="1" t="str">
        <f t="shared" si="7"/>
        <v>UPDATE rendelesek SET etelid=10028 WHERE etelid=153;</v>
      </c>
    </row>
    <row r="30" spans="1:16" x14ac:dyDescent="0.25">
      <c r="A30">
        <v>154</v>
      </c>
      <c r="B30" t="s">
        <v>18</v>
      </c>
      <c r="C30">
        <v>490</v>
      </c>
      <c r="D30">
        <v>3</v>
      </c>
      <c r="E30">
        <v>1</v>
      </c>
      <c r="G30" t="str">
        <f>VLOOKUP(Táblázat1[[#This Row],[kategoriaId]],$A$124:$B$135,2)</f>
        <v>Főételek</v>
      </c>
      <c r="H30">
        <v>29</v>
      </c>
      <c r="I30" t="str">
        <f t="shared" si="0"/>
        <v>UPDATE rendelesek SET nev = 'Hekk 10 dkg' WHERE etelid = 154;</v>
      </c>
      <c r="J30" t="str">
        <f t="shared" si="1"/>
        <v>UPDATE termekek SET nev = 'Hekk 10 dkg' WHERE id = 154;</v>
      </c>
      <c r="K30" t="str">
        <f t="shared" si="2"/>
        <v/>
      </c>
      <c r="L30" t="str">
        <f t="shared" si="3"/>
        <v/>
      </c>
      <c r="M30" t="str">
        <f t="shared" si="4"/>
        <v/>
      </c>
      <c r="N30" t="str">
        <f t="shared" si="5"/>
        <v>UPDATE termekek SET kategoriaid = '3' WHERE id = 154;</v>
      </c>
      <c r="O30" t="str">
        <f t="shared" si="6"/>
        <v>UPDATE termekek SET id=10029 WHERE id=154;</v>
      </c>
      <c r="P30" s="1" t="str">
        <f t="shared" si="7"/>
        <v>UPDATE rendelesek SET etelid=10029 WHERE etelid=154;</v>
      </c>
    </row>
    <row r="31" spans="1:16" x14ac:dyDescent="0.25">
      <c r="A31">
        <v>178</v>
      </c>
      <c r="B31" t="s">
        <v>116</v>
      </c>
      <c r="C31">
        <v>2490</v>
      </c>
      <c r="D31">
        <v>3</v>
      </c>
      <c r="E31">
        <v>1</v>
      </c>
      <c r="G31" t="str">
        <f>VLOOKUP(Táblázat1[[#This Row],[kategoriaId]],$A$124:$B$135,2)</f>
        <v>Főételek</v>
      </c>
      <c r="H31">
        <v>30</v>
      </c>
      <c r="I31" t="str">
        <f t="shared" si="0"/>
        <v>UPDATE rendelesek SET nev = 'Brassói aprópecenye' WHERE etelid = 178;</v>
      </c>
      <c r="J31" t="str">
        <f t="shared" si="1"/>
        <v>UPDATE termekek SET nev = 'Brassói aprópecenye' WHERE id = 178;</v>
      </c>
      <c r="K31" t="str">
        <f t="shared" si="2"/>
        <v/>
      </c>
      <c r="L31" t="str">
        <f t="shared" si="3"/>
        <v/>
      </c>
      <c r="M31" t="str">
        <f t="shared" si="4"/>
        <v/>
      </c>
      <c r="N31" t="str">
        <f t="shared" si="5"/>
        <v>UPDATE termekek SET kategoriaid = '3' WHERE id = 178;</v>
      </c>
      <c r="O31" t="str">
        <f t="shared" si="6"/>
        <v>UPDATE termekek SET id=10030 WHERE id=178;</v>
      </c>
      <c r="P31" s="1" t="str">
        <f t="shared" si="7"/>
        <v>UPDATE rendelesek SET etelid=10030 WHERE etelid=178;</v>
      </c>
    </row>
    <row r="32" spans="1:16" x14ac:dyDescent="0.25">
      <c r="A32">
        <v>179</v>
      </c>
      <c r="B32" t="s">
        <v>26</v>
      </c>
      <c r="C32">
        <v>1990</v>
      </c>
      <c r="D32">
        <v>3</v>
      </c>
      <c r="E32">
        <v>1</v>
      </c>
      <c r="G32" t="str">
        <f>VLOOKUP(Táblázat1[[#This Row],[kategoriaId]],$A$124:$B$135,2)</f>
        <v>Főételek</v>
      </c>
      <c r="H32">
        <v>31</v>
      </c>
      <c r="I32" t="str">
        <f t="shared" si="0"/>
        <v>UPDATE rendelesek SET nev = 'Mézes-mustáros csirkemell' WHERE etelid = 179;</v>
      </c>
      <c r="J32" t="str">
        <f t="shared" si="1"/>
        <v>UPDATE termekek SET nev = 'Mézes-mustáros csirkemell' WHERE id = 179;</v>
      </c>
      <c r="K32" t="str">
        <f t="shared" si="2"/>
        <v/>
      </c>
      <c r="L32" t="str">
        <f t="shared" si="3"/>
        <v/>
      </c>
      <c r="M32" t="str">
        <f t="shared" si="4"/>
        <v/>
      </c>
      <c r="N32" t="str">
        <f t="shared" si="5"/>
        <v>UPDATE termekek SET kategoriaid = '3' WHERE id = 179;</v>
      </c>
      <c r="O32" t="str">
        <f t="shared" si="6"/>
        <v>UPDATE termekek SET id=10031 WHERE id=179;</v>
      </c>
      <c r="P32" s="1" t="str">
        <f t="shared" si="7"/>
        <v>UPDATE rendelesek SET etelid=10031 WHERE etelid=179;</v>
      </c>
    </row>
    <row r="33" spans="1:16" x14ac:dyDescent="0.25">
      <c r="A33">
        <v>180</v>
      </c>
      <c r="B33" t="s">
        <v>27</v>
      </c>
      <c r="C33">
        <v>1790</v>
      </c>
      <c r="D33">
        <v>3</v>
      </c>
      <c r="E33">
        <v>1</v>
      </c>
      <c r="G33" t="str">
        <f>VLOOKUP(Táblázat1[[#This Row],[kategoriaId]],$A$124:$B$135,2)</f>
        <v>Főételek</v>
      </c>
      <c r="H33">
        <v>32</v>
      </c>
      <c r="I33" t="str">
        <f t="shared" si="0"/>
        <v>UPDATE rendelesek SET nev = 'Vasalt csirkecombfilé ' WHERE etelid = 180;</v>
      </c>
      <c r="J33" t="str">
        <f t="shared" si="1"/>
        <v>UPDATE termekek SET nev = 'Vasalt csirkecombfilé ' WHERE id = 180;</v>
      </c>
      <c r="K33" t="str">
        <f t="shared" si="2"/>
        <v/>
      </c>
      <c r="L33" t="str">
        <f t="shared" si="3"/>
        <v/>
      </c>
      <c r="M33" t="str">
        <f t="shared" si="4"/>
        <v/>
      </c>
      <c r="N33" t="str">
        <f t="shared" si="5"/>
        <v>UPDATE termekek SET kategoriaid = '3' WHERE id = 180;</v>
      </c>
      <c r="O33" t="str">
        <f t="shared" si="6"/>
        <v>UPDATE termekek SET id=10032 WHERE id=180;</v>
      </c>
      <c r="P33" s="1" t="str">
        <f t="shared" si="7"/>
        <v>UPDATE rendelesek SET etelid=10032 WHERE etelid=180;</v>
      </c>
    </row>
    <row r="34" spans="1:16" x14ac:dyDescent="0.25">
      <c r="A34">
        <v>590</v>
      </c>
      <c r="B34" t="s">
        <v>85</v>
      </c>
      <c r="C34">
        <v>2990</v>
      </c>
      <c r="D34">
        <v>3</v>
      </c>
      <c r="E34">
        <v>1</v>
      </c>
      <c r="G34" t="str">
        <f>VLOOKUP(Táblázat1[[#This Row],[kategoriaId]],$A$124:$B$135,2)</f>
        <v>Főételek</v>
      </c>
      <c r="H34">
        <v>33</v>
      </c>
      <c r="I34" t="str">
        <f t="shared" ref="I34:I65" si="8">"UPDATE rendelesek SET nev = '" &amp; B34 &amp; "' WHERE etelid = " &amp; A34 &amp; ";"</f>
        <v>UPDATE rendelesek SET nev = 'Pisztráng ' WHERE etelid = 590;</v>
      </c>
      <c r="J34" t="str">
        <f t="shared" ref="J34:J65" si="9">"UPDATE termekek SET nev = '" &amp; B34 &amp; "' WHERE id = " &amp; A34 &amp; ";"</f>
        <v>UPDATE termekek SET nev = 'Pisztráng ' WHERE id = 590;</v>
      </c>
      <c r="K34" t="str">
        <f t="shared" ref="K34:K65" si="10">IF(F34&lt;&gt;0,"UPDATE rendelesek SET nev = (SELECT nev from termekek WHERE id = " &amp; F34 &amp; "), ar = (SELECT ar from termekek WHERE id = " &amp; F34 &amp; "), etelid = " &amp; F34 &amp; " WHERE etelid = " &amp; A34 &amp; ";","")</f>
        <v/>
      </c>
      <c r="L34" t="str">
        <f t="shared" ref="L34:L65" si="11">IF(F34&lt;&gt;0,"DELETE FROM termekek WHERE id = " &amp; A34 &amp; ";","")</f>
        <v/>
      </c>
      <c r="M34" t="str">
        <f t="shared" ref="M34:M65" si="12">IF(F34=-1,"DELETE FROM rendelesek WHERE etelid = " &amp; A34 &amp; ";","")</f>
        <v/>
      </c>
      <c r="N34" t="str">
        <f t="shared" ref="N34:N65" si="13">"UPDATE termekek SET kategoriaid = '" &amp; D34 &amp; "' WHERE id = " &amp; A34 &amp; ";"</f>
        <v>UPDATE termekek SET kategoriaid = '3' WHERE id = 590;</v>
      </c>
      <c r="O34" t="str">
        <f t="shared" ref="O34:O65" si="14">"UPDATE termekek SET id=" &amp; H34+10000 &amp; " WHERE id=" &amp; A34 &amp; ";"</f>
        <v>UPDATE termekek SET id=10033 WHERE id=590;</v>
      </c>
      <c r="P34" s="1" t="str">
        <f t="shared" ref="P34:P65" si="15">"UPDATE rendelesek SET etelid=" &amp; H34+10000 &amp; " WHERE etelid=" &amp; A34 &amp; ";"</f>
        <v>UPDATE rendelesek SET etelid=10033 WHERE etelid=590;</v>
      </c>
    </row>
    <row r="35" spans="1:16" x14ac:dyDescent="0.25">
      <c r="A35">
        <v>618</v>
      </c>
      <c r="B35" t="s">
        <v>86</v>
      </c>
      <c r="C35">
        <v>2100</v>
      </c>
      <c r="D35">
        <v>3</v>
      </c>
      <c r="E35">
        <v>1</v>
      </c>
      <c r="G35" t="str">
        <f>VLOOKUP(Táblázat1[[#This Row],[kategoriaId]],$A$124:$B$135,2)</f>
        <v>Főételek</v>
      </c>
      <c r="H35">
        <v>34</v>
      </c>
      <c r="I35" t="str">
        <f t="shared" si="8"/>
        <v>UPDATE rendelesek SET nev = 'Parmezános csirkemell' WHERE etelid = 618;</v>
      </c>
      <c r="J35" t="str">
        <f t="shared" si="9"/>
        <v>UPDATE termekek SET nev = 'Parmezános csirkemell' WHERE id = 618;</v>
      </c>
      <c r="K35" t="str">
        <f t="shared" si="10"/>
        <v/>
      </c>
      <c r="L35" t="str">
        <f t="shared" si="11"/>
        <v/>
      </c>
      <c r="M35" t="str">
        <f t="shared" si="12"/>
        <v/>
      </c>
      <c r="N35" t="str">
        <f t="shared" si="13"/>
        <v>UPDATE termekek SET kategoriaid = '3' WHERE id = 618;</v>
      </c>
      <c r="O35" t="str">
        <f t="shared" si="14"/>
        <v>UPDATE termekek SET id=10034 WHERE id=618;</v>
      </c>
      <c r="P35" s="1" t="str">
        <f t="shared" si="15"/>
        <v>UPDATE rendelesek SET etelid=10034 WHERE etelid=618;</v>
      </c>
    </row>
    <row r="36" spans="1:16" x14ac:dyDescent="0.25">
      <c r="A36">
        <v>619</v>
      </c>
      <c r="B36" t="s">
        <v>87</v>
      </c>
      <c r="C36">
        <v>2590</v>
      </c>
      <c r="D36">
        <v>3</v>
      </c>
      <c r="E36">
        <v>1</v>
      </c>
      <c r="G36" t="str">
        <f>VLOOKUP(Táblázat1[[#This Row],[kategoriaId]],$A$124:$B$135,2)</f>
        <v>Főételek</v>
      </c>
      <c r="H36">
        <v>35</v>
      </c>
      <c r="I36" t="str">
        <f t="shared" si="8"/>
        <v>UPDATE rendelesek SET nev = 'Fish and chips ' WHERE etelid = 619;</v>
      </c>
      <c r="J36" t="str">
        <f t="shared" si="9"/>
        <v>UPDATE termekek SET nev = 'Fish and chips ' WHERE id = 619;</v>
      </c>
      <c r="K36" t="str">
        <f t="shared" si="10"/>
        <v/>
      </c>
      <c r="L36" t="str">
        <f t="shared" si="11"/>
        <v/>
      </c>
      <c r="M36" t="str">
        <f t="shared" si="12"/>
        <v/>
      </c>
      <c r="N36" t="str">
        <f t="shared" si="13"/>
        <v>UPDATE termekek SET kategoriaid = '3' WHERE id = 619;</v>
      </c>
      <c r="O36" t="str">
        <f t="shared" si="14"/>
        <v>UPDATE termekek SET id=10035 WHERE id=619;</v>
      </c>
      <c r="P36" s="1" t="str">
        <f t="shared" si="15"/>
        <v>UPDATE rendelesek SET etelid=10035 WHERE etelid=619;</v>
      </c>
    </row>
    <row r="37" spans="1:16" x14ac:dyDescent="0.25">
      <c r="A37">
        <v>620</v>
      </c>
      <c r="B37" t="s">
        <v>88</v>
      </c>
      <c r="C37">
        <v>2890</v>
      </c>
      <c r="D37">
        <v>3</v>
      </c>
      <c r="E37">
        <v>1</v>
      </c>
      <c r="G37" t="str">
        <f>VLOOKUP(Táblázat1[[#This Row],[kategoriaId]],$A$124:$B$135,2)</f>
        <v>Főételek</v>
      </c>
      <c r="H37">
        <v>36</v>
      </c>
      <c r="I37" t="str">
        <f t="shared" si="8"/>
        <v>UPDATE rendelesek SET nev = 'Fogas filé ' WHERE etelid = 620;</v>
      </c>
      <c r="J37" t="str">
        <f t="shared" si="9"/>
        <v>UPDATE termekek SET nev = 'Fogas filé ' WHERE id = 620;</v>
      </c>
      <c r="K37" t="str">
        <f t="shared" si="10"/>
        <v/>
      </c>
      <c r="L37" t="str">
        <f t="shared" si="11"/>
        <v/>
      </c>
      <c r="M37" t="str">
        <f t="shared" si="12"/>
        <v/>
      </c>
      <c r="N37" t="str">
        <f t="shared" si="13"/>
        <v>UPDATE termekek SET kategoriaid = '3' WHERE id = 620;</v>
      </c>
      <c r="O37" t="str">
        <f t="shared" si="14"/>
        <v>UPDATE termekek SET id=10036 WHERE id=620;</v>
      </c>
      <c r="P37" s="1" t="str">
        <f t="shared" si="15"/>
        <v>UPDATE rendelesek SET etelid=10036 WHERE etelid=620;</v>
      </c>
    </row>
    <row r="38" spans="1:16" x14ac:dyDescent="0.25">
      <c r="A38">
        <v>155</v>
      </c>
      <c r="B38" t="s">
        <v>19</v>
      </c>
      <c r="C38">
        <v>690</v>
      </c>
      <c r="D38">
        <v>4</v>
      </c>
      <c r="E38">
        <v>1</v>
      </c>
      <c r="G38" t="str">
        <f>VLOOKUP(Táblázat1[[#This Row],[kategoriaId]],$A$124:$B$135,2)</f>
        <v>Köretek</v>
      </c>
      <c r="H38">
        <v>37</v>
      </c>
      <c r="I38" t="str">
        <f t="shared" si="8"/>
        <v>UPDATE rendelesek SET nev = 'Hasábburgonya' WHERE etelid = 155;</v>
      </c>
      <c r="J38" t="str">
        <f t="shared" si="9"/>
        <v>UPDATE termekek SET nev = 'Hasábburgonya' WHERE id = 155;</v>
      </c>
      <c r="K38" t="str">
        <f t="shared" si="10"/>
        <v/>
      </c>
      <c r="L38" t="str">
        <f t="shared" si="11"/>
        <v/>
      </c>
      <c r="M38" t="str">
        <f t="shared" si="12"/>
        <v/>
      </c>
      <c r="N38" t="str">
        <f t="shared" si="13"/>
        <v>UPDATE termekek SET kategoriaid = '4' WHERE id = 155;</v>
      </c>
      <c r="O38" t="str">
        <f t="shared" si="14"/>
        <v>UPDATE termekek SET id=10037 WHERE id=155;</v>
      </c>
      <c r="P38" s="1" t="str">
        <f t="shared" si="15"/>
        <v>UPDATE rendelesek SET etelid=10037 WHERE etelid=155;</v>
      </c>
    </row>
    <row r="39" spans="1:16" x14ac:dyDescent="0.25">
      <c r="A39">
        <v>165</v>
      </c>
      <c r="B39" t="s">
        <v>20</v>
      </c>
      <c r="C39">
        <v>590</v>
      </c>
      <c r="D39">
        <v>5</v>
      </c>
      <c r="E39">
        <v>1</v>
      </c>
      <c r="G39" t="str">
        <f>VLOOKUP(Táblázat1[[#This Row],[kategoriaId]],$A$124:$B$135,2)</f>
        <v>Saláták, savanyúságok</v>
      </c>
      <c r="H39">
        <v>38</v>
      </c>
      <c r="I39" t="str">
        <f t="shared" si="8"/>
        <v>UPDATE rendelesek SET nev = 'Csemeg uborka' WHERE etelid = 165;</v>
      </c>
      <c r="J39" t="str">
        <f t="shared" si="9"/>
        <v>UPDATE termekek SET nev = 'Csemeg uborka' WHERE id = 165;</v>
      </c>
      <c r="K39" t="str">
        <f t="shared" si="10"/>
        <v/>
      </c>
      <c r="L39" t="str">
        <f t="shared" si="11"/>
        <v/>
      </c>
      <c r="M39" t="str">
        <f t="shared" si="12"/>
        <v/>
      </c>
      <c r="N39" t="str">
        <f t="shared" si="13"/>
        <v>UPDATE termekek SET kategoriaid = '5' WHERE id = 165;</v>
      </c>
      <c r="O39" t="str">
        <f t="shared" si="14"/>
        <v>UPDATE termekek SET id=10038 WHERE id=165;</v>
      </c>
      <c r="P39" s="1" t="str">
        <f t="shared" si="15"/>
        <v>UPDATE rendelesek SET etelid=10038 WHERE etelid=165;</v>
      </c>
    </row>
    <row r="40" spans="1:16" x14ac:dyDescent="0.25">
      <c r="A40">
        <v>166</v>
      </c>
      <c r="B40" t="s">
        <v>21</v>
      </c>
      <c r="C40">
        <v>590</v>
      </c>
      <c r="D40">
        <v>5</v>
      </c>
      <c r="E40">
        <v>1</v>
      </c>
      <c r="G40" t="str">
        <f>VLOOKUP(Táblázat1[[#This Row],[kategoriaId]],$A$124:$B$135,2)</f>
        <v>Saláták, savanyúságok</v>
      </c>
      <c r="H40">
        <v>39</v>
      </c>
      <c r="I40" t="str">
        <f t="shared" si="8"/>
        <v>UPDATE rendelesek SET nev = 'Ecetes alma paprika' WHERE etelid = 166;</v>
      </c>
      <c r="J40" t="str">
        <f t="shared" si="9"/>
        <v>UPDATE termekek SET nev = 'Ecetes alma paprika' WHERE id = 166;</v>
      </c>
      <c r="K40" t="str">
        <f t="shared" si="10"/>
        <v/>
      </c>
      <c r="L40" t="str">
        <f t="shared" si="11"/>
        <v/>
      </c>
      <c r="M40" t="str">
        <f t="shared" si="12"/>
        <v/>
      </c>
      <c r="N40" t="str">
        <f t="shared" si="13"/>
        <v>UPDATE termekek SET kategoriaid = '5' WHERE id = 166;</v>
      </c>
      <c r="O40" t="str">
        <f t="shared" si="14"/>
        <v>UPDATE termekek SET id=10039 WHERE id=166;</v>
      </c>
      <c r="P40" s="1" t="str">
        <f t="shared" si="15"/>
        <v>UPDATE rendelesek SET etelid=10039 WHERE etelid=166;</v>
      </c>
    </row>
    <row r="41" spans="1:16" x14ac:dyDescent="0.25">
      <c r="A41">
        <v>168</v>
      </c>
      <c r="B41" t="s">
        <v>22</v>
      </c>
      <c r="C41">
        <v>590</v>
      </c>
      <c r="D41">
        <v>5</v>
      </c>
      <c r="E41">
        <v>1</v>
      </c>
      <c r="G41" t="str">
        <f>VLOOKUP(Táblázat1[[#This Row],[kategoriaId]],$A$124:$B$135,2)</f>
        <v>Saláták, savanyúságok</v>
      </c>
      <c r="H41">
        <v>40</v>
      </c>
      <c r="I41" t="str">
        <f t="shared" si="8"/>
        <v>UPDATE rendelesek SET nev = 'Házi káposzta saláta' WHERE etelid = 168;</v>
      </c>
      <c r="J41" t="str">
        <f t="shared" si="9"/>
        <v>UPDATE termekek SET nev = 'Házi káposzta saláta' WHERE id = 168;</v>
      </c>
      <c r="K41" t="str">
        <f t="shared" si="10"/>
        <v/>
      </c>
      <c r="L41" t="str">
        <f t="shared" si="11"/>
        <v/>
      </c>
      <c r="M41" t="str">
        <f t="shared" si="12"/>
        <v/>
      </c>
      <c r="N41" t="str">
        <f t="shared" si="13"/>
        <v>UPDATE termekek SET kategoriaid = '5' WHERE id = 168;</v>
      </c>
      <c r="O41" t="str">
        <f t="shared" si="14"/>
        <v>UPDATE termekek SET id=10040 WHERE id=168;</v>
      </c>
      <c r="P41" s="1" t="str">
        <f t="shared" si="15"/>
        <v>UPDATE rendelesek SET etelid=10040 WHERE etelid=168;</v>
      </c>
    </row>
    <row r="42" spans="1:16" x14ac:dyDescent="0.25">
      <c r="A42">
        <v>169</v>
      </c>
      <c r="B42" t="s">
        <v>23</v>
      </c>
      <c r="C42">
        <v>590</v>
      </c>
      <c r="D42">
        <v>5</v>
      </c>
      <c r="E42">
        <v>1</v>
      </c>
      <c r="G42" t="str">
        <f>VLOOKUP(Táblázat1[[#This Row],[kategoriaId]],$A$124:$B$135,2)</f>
        <v>Saláták, savanyúságok</v>
      </c>
      <c r="H42">
        <v>41</v>
      </c>
      <c r="I42" t="str">
        <f t="shared" si="8"/>
        <v>UPDATE rendelesek SET nev = 'Tejfölös uborka saláta' WHERE etelid = 169;</v>
      </c>
      <c r="J42" t="str">
        <f t="shared" si="9"/>
        <v>UPDATE termekek SET nev = 'Tejfölös uborka saláta' WHERE id = 169;</v>
      </c>
      <c r="K42" t="str">
        <f t="shared" si="10"/>
        <v/>
      </c>
      <c r="L42" t="str">
        <f t="shared" si="11"/>
        <v/>
      </c>
      <c r="M42" t="str">
        <f t="shared" si="12"/>
        <v/>
      </c>
      <c r="N42" t="str">
        <f t="shared" si="13"/>
        <v>UPDATE termekek SET kategoriaid = '5' WHERE id = 169;</v>
      </c>
      <c r="O42" t="str">
        <f t="shared" si="14"/>
        <v>UPDATE termekek SET id=10041 WHERE id=169;</v>
      </c>
      <c r="P42" s="1" t="str">
        <f t="shared" si="15"/>
        <v>UPDATE rendelesek SET etelid=10041 WHERE etelid=169;</v>
      </c>
    </row>
    <row r="43" spans="1:16" x14ac:dyDescent="0.25">
      <c r="A43">
        <v>514</v>
      </c>
      <c r="B43" t="s">
        <v>82</v>
      </c>
      <c r="C43">
        <v>590</v>
      </c>
      <c r="D43">
        <v>5</v>
      </c>
      <c r="E43">
        <v>1</v>
      </c>
      <c r="G43" t="str">
        <f>VLOOKUP(Táblázat1[[#This Row],[kategoriaId]],$A$124:$B$135,2)</f>
        <v>Saláták, savanyúságok</v>
      </c>
      <c r="H43">
        <v>42</v>
      </c>
      <c r="I43" t="str">
        <f t="shared" si="8"/>
        <v>UPDATE rendelesek SET nev = 'Uborka saláta ' WHERE etelid = 514;</v>
      </c>
      <c r="J43" t="str">
        <f t="shared" si="9"/>
        <v>UPDATE termekek SET nev = 'Uborka saláta ' WHERE id = 514;</v>
      </c>
      <c r="K43" t="str">
        <f t="shared" si="10"/>
        <v/>
      </c>
      <c r="L43" t="str">
        <f t="shared" si="11"/>
        <v/>
      </c>
      <c r="M43" t="str">
        <f t="shared" si="12"/>
        <v/>
      </c>
      <c r="N43" t="str">
        <f t="shared" si="13"/>
        <v>UPDATE termekek SET kategoriaid = '5' WHERE id = 514;</v>
      </c>
      <c r="O43" t="str">
        <f t="shared" si="14"/>
        <v>UPDATE termekek SET id=10042 WHERE id=514;</v>
      </c>
      <c r="P43" s="1" t="str">
        <f t="shared" si="15"/>
        <v>UPDATE rendelesek SET etelid=10042 WHERE etelid=514;</v>
      </c>
    </row>
    <row r="44" spans="1:16" x14ac:dyDescent="0.25">
      <c r="A44">
        <v>673</v>
      </c>
      <c r="B44" t="s">
        <v>91</v>
      </c>
      <c r="C44">
        <v>590</v>
      </c>
      <c r="D44">
        <v>5</v>
      </c>
      <c r="E44">
        <v>1</v>
      </c>
      <c r="G44" t="str">
        <f>VLOOKUP(Táblázat1[[#This Row],[kategoriaId]],$A$124:$B$135,2)</f>
        <v>Saláták, savanyúságok</v>
      </c>
      <c r="H44">
        <v>43</v>
      </c>
      <c r="I44" t="str">
        <f t="shared" si="8"/>
        <v>UPDATE rendelesek SET nev = 'cékla' WHERE etelid = 673;</v>
      </c>
      <c r="J44" t="str">
        <f t="shared" si="9"/>
        <v>UPDATE termekek SET nev = 'cékla' WHERE id = 673;</v>
      </c>
      <c r="K44" t="str">
        <f t="shared" si="10"/>
        <v/>
      </c>
      <c r="L44" t="str">
        <f t="shared" si="11"/>
        <v/>
      </c>
      <c r="M44" t="str">
        <f t="shared" si="12"/>
        <v/>
      </c>
      <c r="N44" t="str">
        <f t="shared" si="13"/>
        <v>UPDATE termekek SET kategoriaid = '5' WHERE id = 673;</v>
      </c>
      <c r="O44" t="str">
        <f t="shared" si="14"/>
        <v>UPDATE termekek SET id=10043 WHERE id=673;</v>
      </c>
      <c r="P44" s="1" t="str">
        <f t="shared" si="15"/>
        <v>UPDATE rendelesek SET etelid=10043 WHERE etelid=673;</v>
      </c>
    </row>
    <row r="45" spans="1:16" x14ac:dyDescent="0.25">
      <c r="A45">
        <v>114</v>
      </c>
      <c r="B45" t="s">
        <v>9</v>
      </c>
      <c r="C45">
        <v>1790</v>
      </c>
      <c r="D45">
        <v>6</v>
      </c>
      <c r="E45">
        <v>1</v>
      </c>
      <c r="G45" t="str">
        <f>VLOOKUP(Táblázat1[[#This Row],[kategoriaId]],$A$124:$B$135,2)</f>
        <v>Desszertek</v>
      </c>
      <c r="H45">
        <v>44</v>
      </c>
      <c r="I45" t="str">
        <f t="shared" si="8"/>
        <v>UPDATE rendelesek SET nev = 'Cézár saláta' WHERE etelid = 114;</v>
      </c>
      <c r="J45" t="str">
        <f t="shared" si="9"/>
        <v>UPDATE termekek SET nev = 'Cézár saláta' WHERE id = 114;</v>
      </c>
      <c r="K45" t="str">
        <f t="shared" si="10"/>
        <v/>
      </c>
      <c r="L45" t="str">
        <f t="shared" si="11"/>
        <v/>
      </c>
      <c r="M45" t="str">
        <f t="shared" si="12"/>
        <v/>
      </c>
      <c r="N45" t="str">
        <f t="shared" si="13"/>
        <v>UPDATE termekek SET kategoriaid = '6' WHERE id = 114;</v>
      </c>
      <c r="O45" t="str">
        <f t="shared" si="14"/>
        <v>UPDATE termekek SET id=10044 WHERE id=114;</v>
      </c>
      <c r="P45" s="1" t="str">
        <f t="shared" si="15"/>
        <v>UPDATE rendelesek SET etelid=10044 WHERE etelid=114;</v>
      </c>
    </row>
    <row r="46" spans="1:16" x14ac:dyDescent="0.25">
      <c r="A46">
        <v>171</v>
      </c>
      <c r="B46" t="s">
        <v>24</v>
      </c>
      <c r="C46">
        <v>1390</v>
      </c>
      <c r="D46">
        <v>6</v>
      </c>
      <c r="E46">
        <v>1</v>
      </c>
      <c r="G46" t="str">
        <f>VLOOKUP(Táblázat1[[#This Row],[kategoriaId]],$A$124:$B$135,2)</f>
        <v>Desszertek</v>
      </c>
      <c r="H46">
        <v>45</v>
      </c>
      <c r="I46" t="str">
        <f t="shared" si="8"/>
        <v>UPDATE rendelesek SET nev = 'Túrógombóc háziasan édes tejföllel, áfonyával' WHERE etelid = 171;</v>
      </c>
      <c r="J46" t="str">
        <f t="shared" si="9"/>
        <v>UPDATE termekek SET nev = 'Túrógombóc háziasan édes tejföllel, áfonyával' WHERE id = 171;</v>
      </c>
      <c r="K46" t="str">
        <f t="shared" si="10"/>
        <v/>
      </c>
      <c r="L46" t="str">
        <f t="shared" si="11"/>
        <v/>
      </c>
      <c r="M46" t="str">
        <f t="shared" si="12"/>
        <v/>
      </c>
      <c r="N46" t="str">
        <f t="shared" si="13"/>
        <v>UPDATE termekek SET kategoriaid = '6' WHERE id = 171;</v>
      </c>
      <c r="O46" t="str">
        <f t="shared" si="14"/>
        <v>UPDATE termekek SET id=10045 WHERE id=171;</v>
      </c>
      <c r="P46" s="1" t="str">
        <f t="shared" si="15"/>
        <v>UPDATE rendelesek SET etelid=10045 WHERE etelid=171;</v>
      </c>
    </row>
    <row r="47" spans="1:16" x14ac:dyDescent="0.25">
      <c r="A47">
        <v>172</v>
      </c>
      <c r="B47" t="s">
        <v>25</v>
      </c>
      <c r="C47">
        <v>990</v>
      </c>
      <c r="D47">
        <v>6</v>
      </c>
      <c r="E47">
        <v>1</v>
      </c>
      <c r="G47" t="str">
        <f>VLOOKUP(Táblázat1[[#This Row],[kategoriaId]],$A$124:$B$135,2)</f>
        <v>Desszertek</v>
      </c>
      <c r="H47">
        <v>46</v>
      </c>
      <c r="I47" t="str">
        <f t="shared" si="8"/>
        <v>UPDATE rendelesek SET nev = 'Csokoládé szuflé' WHERE etelid = 172;</v>
      </c>
      <c r="J47" t="str">
        <f t="shared" si="9"/>
        <v>UPDATE termekek SET nev = 'Csokoládé szuflé' WHERE id = 172;</v>
      </c>
      <c r="K47" t="str">
        <f t="shared" si="10"/>
        <v/>
      </c>
      <c r="L47" t="str">
        <f t="shared" si="11"/>
        <v/>
      </c>
      <c r="M47" t="str">
        <f t="shared" si="12"/>
        <v/>
      </c>
      <c r="N47" t="str">
        <f t="shared" si="13"/>
        <v>UPDATE termekek SET kategoriaid = '6' WHERE id = 172;</v>
      </c>
      <c r="O47" t="str">
        <f t="shared" si="14"/>
        <v>UPDATE termekek SET id=10046 WHERE id=172;</v>
      </c>
      <c r="P47" s="1" t="str">
        <f t="shared" si="15"/>
        <v>UPDATE rendelesek SET etelid=10046 WHERE etelid=172;</v>
      </c>
    </row>
    <row r="48" spans="1:16" x14ac:dyDescent="0.25">
      <c r="A48">
        <v>173</v>
      </c>
      <c r="B48" t="s">
        <v>115</v>
      </c>
      <c r="C48">
        <v>300</v>
      </c>
      <c r="D48">
        <v>6</v>
      </c>
      <c r="E48">
        <v>1</v>
      </c>
      <c r="G48" t="str">
        <f>VLOOKUP(Táblázat1[[#This Row],[kategoriaId]],$A$124:$B$135,2)</f>
        <v>Desszertek</v>
      </c>
      <c r="H48">
        <v>47</v>
      </c>
      <c r="I48" t="str">
        <f t="shared" si="8"/>
        <v>UPDATE rendelesek SET nev = 'Palacsinta' WHERE etelid = 173;</v>
      </c>
      <c r="J48" t="str">
        <f t="shared" si="9"/>
        <v>UPDATE termekek SET nev = 'Palacsinta' WHERE id = 173;</v>
      </c>
      <c r="K48" t="str">
        <f t="shared" si="10"/>
        <v/>
      </c>
      <c r="L48" t="str">
        <f t="shared" si="11"/>
        <v/>
      </c>
      <c r="M48" t="str">
        <f t="shared" si="12"/>
        <v/>
      </c>
      <c r="N48" t="str">
        <f t="shared" si="13"/>
        <v>UPDATE termekek SET kategoriaid = '6' WHERE id = 173;</v>
      </c>
      <c r="O48" t="str">
        <f t="shared" si="14"/>
        <v>UPDATE termekek SET id=10047 WHERE id=173;</v>
      </c>
      <c r="P48" s="1" t="str">
        <f t="shared" si="15"/>
        <v>UPDATE rendelesek SET etelid=10047 WHERE etelid=173;</v>
      </c>
    </row>
    <row r="49" spans="1:16" x14ac:dyDescent="0.25">
      <c r="A49">
        <v>48</v>
      </c>
      <c r="B49" t="s">
        <v>147</v>
      </c>
      <c r="C49">
        <v>1390</v>
      </c>
      <c r="D49">
        <v>3</v>
      </c>
      <c r="E49">
        <v>1</v>
      </c>
      <c r="G49" t="str">
        <f>VLOOKUP(Táblázat1[[#This Row],[kategoriaId]],$A$124:$B$135,2)</f>
        <v>Főételek</v>
      </c>
      <c r="H49">
        <v>48</v>
      </c>
      <c r="I49" t="str">
        <f t="shared" si="8"/>
        <v>UPDATE rendelesek SET nev = 'Bögrében sült paradicsomos tészta' WHERE etelid = 48;</v>
      </c>
      <c r="J49" t="str">
        <f t="shared" si="9"/>
        <v>UPDATE termekek SET nev = 'Bögrében sült paradicsomos tészta' WHERE id = 48;</v>
      </c>
      <c r="K49" t="str">
        <f t="shared" si="10"/>
        <v/>
      </c>
      <c r="L49" t="str">
        <f t="shared" si="11"/>
        <v/>
      </c>
      <c r="M49" t="str">
        <f t="shared" si="12"/>
        <v/>
      </c>
      <c r="N49" t="str">
        <f t="shared" si="13"/>
        <v>UPDATE termekek SET kategoriaid = '3' WHERE id = 48;</v>
      </c>
      <c r="O49" t="str">
        <f t="shared" si="14"/>
        <v>UPDATE termekek SET id=10048 WHERE id=48;</v>
      </c>
      <c r="P49" s="1" t="str">
        <f t="shared" si="15"/>
        <v>UPDATE rendelesek SET etelid=10048 WHERE etelid=48;</v>
      </c>
    </row>
    <row r="50" spans="1:16" x14ac:dyDescent="0.25">
      <c r="A50">
        <v>49</v>
      </c>
      <c r="B50" t="s">
        <v>148</v>
      </c>
      <c r="C50">
        <v>1390</v>
      </c>
      <c r="D50">
        <v>3</v>
      </c>
      <c r="E50">
        <v>1</v>
      </c>
      <c r="G50" t="str">
        <f>VLOOKUP(Táblázat1[[#This Row],[kategoriaId]],$A$124:$B$135,2)</f>
        <v>Főételek</v>
      </c>
      <c r="H50">
        <v>49</v>
      </c>
      <c r="I50" t="str">
        <f t="shared" si="8"/>
        <v>UPDATE rendelesek SET nev = 'Lecsó kolbászcsipsszel' WHERE etelid = 49;</v>
      </c>
      <c r="J50" t="str">
        <f t="shared" si="9"/>
        <v>UPDATE termekek SET nev = 'Lecsó kolbászcsipsszel' WHERE id = 49;</v>
      </c>
      <c r="K50" t="str">
        <f t="shared" si="10"/>
        <v/>
      </c>
      <c r="L50" t="str">
        <f t="shared" si="11"/>
        <v/>
      </c>
      <c r="M50" t="str">
        <f t="shared" si="12"/>
        <v/>
      </c>
      <c r="N50" t="str">
        <f t="shared" si="13"/>
        <v>UPDATE termekek SET kategoriaid = '3' WHERE id = 49;</v>
      </c>
      <c r="O50" t="str">
        <f t="shared" si="14"/>
        <v>UPDATE termekek SET id=10049 WHERE id=49;</v>
      </c>
      <c r="P50" s="1" t="str">
        <f t="shared" si="15"/>
        <v>UPDATE rendelesek SET etelid=10049 WHERE etelid=49;</v>
      </c>
    </row>
    <row r="51" spans="1:16" x14ac:dyDescent="0.25">
      <c r="A51">
        <v>244</v>
      </c>
      <c r="B51" t="s">
        <v>43</v>
      </c>
      <c r="C51">
        <v>290</v>
      </c>
      <c r="D51">
        <v>8</v>
      </c>
      <c r="E51">
        <v>0</v>
      </c>
      <c r="F51">
        <v>-1</v>
      </c>
      <c r="G51" t="str">
        <f>VLOOKUP(Táblázat1[[#This Row],[kategoriaId]],$A$124:$B$135,2)</f>
        <v>Alkoholmentes italok</v>
      </c>
      <c r="H51">
        <v>50</v>
      </c>
      <c r="I51" t="str">
        <f t="shared" si="8"/>
        <v>UPDATE rendelesek SET nev = 'Szívószálas 0,2 dl' WHERE etelid = 244;</v>
      </c>
      <c r="J51" t="str">
        <f t="shared" si="9"/>
        <v>UPDATE termekek SET nev = 'Szívószálas 0,2 dl' WHERE id = 244;</v>
      </c>
      <c r="K51" t="str">
        <f t="shared" si="10"/>
        <v>UPDATE rendelesek SET nev = (SELECT nev from termekek WHERE id = -1), ar = (SELECT ar from termekek WHERE id = -1), etelid = -1 WHERE etelid = 244;</v>
      </c>
      <c r="L51" t="str">
        <f t="shared" si="11"/>
        <v>DELETE FROM termekek WHERE id = 244;</v>
      </c>
      <c r="M51" t="str">
        <f t="shared" si="12"/>
        <v>DELETE FROM rendelesek WHERE etelid = 244;</v>
      </c>
      <c r="N51" t="str">
        <f t="shared" si="13"/>
        <v>UPDATE termekek SET kategoriaid = '8' WHERE id = 244;</v>
      </c>
      <c r="O51" t="str">
        <f t="shared" si="14"/>
        <v>UPDATE termekek SET id=10050 WHERE id=244;</v>
      </c>
      <c r="P51" s="1" t="str">
        <f t="shared" si="15"/>
        <v>UPDATE rendelesek SET etelid=10050 WHERE etelid=244;</v>
      </c>
    </row>
    <row r="52" spans="1:16" x14ac:dyDescent="0.25">
      <c r="A52">
        <v>245</v>
      </c>
      <c r="B52" t="s">
        <v>138</v>
      </c>
      <c r="C52">
        <v>490</v>
      </c>
      <c r="D52">
        <v>8</v>
      </c>
      <c r="E52">
        <v>0</v>
      </c>
      <c r="G52" t="str">
        <f>VLOOKUP(Táblázat1[[#This Row],[kategoriaId]],$A$124:$B$135,2)</f>
        <v>Alkoholmentes italok</v>
      </c>
      <c r="H52">
        <v>51</v>
      </c>
      <c r="I52" t="str">
        <f t="shared" si="8"/>
        <v>UPDATE rendelesek SET nev = 'Almalé 0,33' WHERE etelid = 245;</v>
      </c>
      <c r="J52" t="str">
        <f t="shared" si="9"/>
        <v>UPDATE termekek SET nev = 'Almalé 0,33' WHERE id = 245;</v>
      </c>
      <c r="K52" t="str">
        <f t="shared" si="10"/>
        <v/>
      </c>
      <c r="L52" t="str">
        <f t="shared" si="11"/>
        <v/>
      </c>
      <c r="M52" t="str">
        <f t="shared" si="12"/>
        <v/>
      </c>
      <c r="N52" t="str">
        <f t="shared" si="13"/>
        <v>UPDATE termekek SET kategoriaid = '8' WHERE id = 245;</v>
      </c>
      <c r="O52" t="str">
        <f t="shared" si="14"/>
        <v>UPDATE termekek SET id=10051 WHERE id=245;</v>
      </c>
      <c r="P52" s="1" t="str">
        <f t="shared" si="15"/>
        <v>UPDATE rendelesek SET etelid=10051 WHERE etelid=245;</v>
      </c>
    </row>
    <row r="53" spans="1:16" x14ac:dyDescent="0.25">
      <c r="A53">
        <v>248</v>
      </c>
      <c r="B53" t="s">
        <v>44</v>
      </c>
      <c r="C53">
        <v>590</v>
      </c>
      <c r="D53">
        <v>8</v>
      </c>
      <c r="E53">
        <v>0</v>
      </c>
      <c r="G53" t="str">
        <f>VLOOKUP(Táblázat1[[#This Row],[kategoriaId]],$A$124:$B$135,2)</f>
        <v>Alkoholmentes italok</v>
      </c>
      <c r="H53">
        <v>52</v>
      </c>
      <c r="I53" t="str">
        <f t="shared" si="8"/>
        <v>UPDATE rendelesek SET nev = 'Limonádé  0,3 dl' WHERE etelid = 248;</v>
      </c>
      <c r="J53" t="str">
        <f t="shared" si="9"/>
        <v>UPDATE termekek SET nev = 'Limonádé  0,3 dl' WHERE id = 248;</v>
      </c>
      <c r="K53" t="str">
        <f t="shared" si="10"/>
        <v/>
      </c>
      <c r="L53" t="str">
        <f t="shared" si="11"/>
        <v/>
      </c>
      <c r="M53" t="str">
        <f t="shared" si="12"/>
        <v/>
      </c>
      <c r="N53" t="str">
        <f t="shared" si="13"/>
        <v>UPDATE termekek SET kategoriaid = '8' WHERE id = 248;</v>
      </c>
      <c r="O53" t="str">
        <f t="shared" si="14"/>
        <v>UPDATE termekek SET id=10052 WHERE id=248;</v>
      </c>
      <c r="P53" s="1" t="str">
        <f t="shared" si="15"/>
        <v>UPDATE rendelesek SET etelid=10052 WHERE etelid=248;</v>
      </c>
    </row>
    <row r="54" spans="1:16" x14ac:dyDescent="0.25">
      <c r="A54">
        <v>249</v>
      </c>
      <c r="B54" t="s">
        <v>45</v>
      </c>
      <c r="C54">
        <v>790</v>
      </c>
      <c r="D54">
        <v>8</v>
      </c>
      <c r="E54">
        <v>0</v>
      </c>
      <c r="G54" t="str">
        <f>VLOOKUP(Táblázat1[[#This Row],[kategoriaId]],$A$124:$B$135,2)</f>
        <v>Alkoholmentes italok</v>
      </c>
      <c r="H54">
        <v>53</v>
      </c>
      <c r="I54" t="str">
        <f t="shared" si="8"/>
        <v>UPDATE rendelesek SET nev = 'Limonádé 0,5 dl' WHERE etelid = 249;</v>
      </c>
      <c r="J54" t="str">
        <f t="shared" si="9"/>
        <v>UPDATE termekek SET nev = 'Limonádé 0,5 dl' WHERE id = 249;</v>
      </c>
      <c r="K54" t="str">
        <f t="shared" si="10"/>
        <v/>
      </c>
      <c r="L54" t="str">
        <f t="shared" si="11"/>
        <v/>
      </c>
      <c r="M54" t="str">
        <f t="shared" si="12"/>
        <v/>
      </c>
      <c r="N54" t="str">
        <f t="shared" si="13"/>
        <v>UPDATE termekek SET kategoriaid = '8' WHERE id = 249;</v>
      </c>
      <c r="O54" t="str">
        <f t="shared" si="14"/>
        <v>UPDATE termekek SET id=10053 WHERE id=249;</v>
      </c>
      <c r="P54" s="1" t="str">
        <f t="shared" si="15"/>
        <v>UPDATE rendelesek SET etelid=10053 WHERE etelid=249;</v>
      </c>
    </row>
    <row r="55" spans="1:16" x14ac:dyDescent="0.25">
      <c r="A55">
        <v>251</v>
      </c>
      <c r="B55" t="s">
        <v>46</v>
      </c>
      <c r="C55">
        <v>50</v>
      </c>
      <c r="D55">
        <v>8</v>
      </c>
      <c r="E55">
        <v>0</v>
      </c>
      <c r="G55" t="str">
        <f>VLOOKUP(Táblázat1[[#This Row],[kategoriaId]],$A$124:$B$135,2)</f>
        <v>Alkoholmentes italok</v>
      </c>
      <c r="H55">
        <v>54</v>
      </c>
      <c r="I55" t="str">
        <f t="shared" si="8"/>
        <v>UPDATE rendelesek SET nev = 'Szóda' WHERE etelid = 251;</v>
      </c>
      <c r="J55" t="str">
        <f t="shared" si="9"/>
        <v>UPDATE termekek SET nev = 'Szóda' WHERE id = 251;</v>
      </c>
      <c r="K55" t="str">
        <f t="shared" si="10"/>
        <v/>
      </c>
      <c r="L55" t="str">
        <f t="shared" si="11"/>
        <v/>
      </c>
      <c r="M55" t="str">
        <f t="shared" si="12"/>
        <v/>
      </c>
      <c r="N55" t="str">
        <f t="shared" si="13"/>
        <v>UPDATE termekek SET kategoriaid = '8' WHERE id = 251;</v>
      </c>
      <c r="O55" t="str">
        <f t="shared" si="14"/>
        <v>UPDATE termekek SET id=10054 WHERE id=251;</v>
      </c>
      <c r="P55" s="1" t="str">
        <f t="shared" si="15"/>
        <v>UPDATE rendelesek SET etelid=10054 WHERE etelid=251;</v>
      </c>
    </row>
    <row r="56" spans="1:16" x14ac:dyDescent="0.25">
      <c r="A56">
        <v>338</v>
      </c>
      <c r="B56" t="s">
        <v>68</v>
      </c>
      <c r="C56">
        <v>490</v>
      </c>
      <c r="D56">
        <v>8</v>
      </c>
      <c r="E56">
        <v>0</v>
      </c>
      <c r="G56" t="str">
        <f>VLOOKUP(Táblázat1[[#This Row],[kategoriaId]],$A$124:$B$135,2)</f>
        <v>Alkoholmentes italok</v>
      </c>
      <c r="H56">
        <v>55</v>
      </c>
      <c r="I56" t="str">
        <f t="shared" si="8"/>
        <v>UPDATE rendelesek SET nev = 'Cola 0,5' WHERE etelid = 338;</v>
      </c>
      <c r="J56" t="str">
        <f t="shared" si="9"/>
        <v>UPDATE termekek SET nev = 'Cola 0,5' WHERE id = 338;</v>
      </c>
      <c r="K56" t="str">
        <f t="shared" si="10"/>
        <v/>
      </c>
      <c r="L56" t="str">
        <f t="shared" si="11"/>
        <v/>
      </c>
      <c r="M56" t="str">
        <f t="shared" si="12"/>
        <v/>
      </c>
      <c r="N56" t="str">
        <f t="shared" si="13"/>
        <v>UPDATE termekek SET kategoriaid = '8' WHERE id = 338;</v>
      </c>
      <c r="O56" t="str">
        <f t="shared" si="14"/>
        <v>UPDATE termekek SET id=10055 WHERE id=338;</v>
      </c>
      <c r="P56" s="1" t="str">
        <f t="shared" si="15"/>
        <v>UPDATE rendelesek SET etelid=10055 WHERE etelid=338;</v>
      </c>
    </row>
    <row r="57" spans="1:16" x14ac:dyDescent="0.25">
      <c r="A57">
        <v>339</v>
      </c>
      <c r="B57" t="s">
        <v>69</v>
      </c>
      <c r="C57">
        <v>390</v>
      </c>
      <c r="D57">
        <v>8</v>
      </c>
      <c r="E57">
        <v>0</v>
      </c>
      <c r="G57" t="str">
        <f>VLOOKUP(Táblázat1[[#This Row],[kategoriaId]],$A$124:$B$135,2)</f>
        <v>Alkoholmentes italok</v>
      </c>
      <c r="H57">
        <v>56</v>
      </c>
      <c r="I57" t="str">
        <f t="shared" si="8"/>
        <v>UPDATE rendelesek SET nev = 'Cola 0,25' WHERE etelid = 339;</v>
      </c>
      <c r="J57" t="str">
        <f t="shared" si="9"/>
        <v>UPDATE termekek SET nev = 'Cola 0,25' WHERE id = 339;</v>
      </c>
      <c r="K57" t="str">
        <f t="shared" si="10"/>
        <v/>
      </c>
      <c r="L57" t="str">
        <f t="shared" si="11"/>
        <v/>
      </c>
      <c r="M57" t="str">
        <f t="shared" si="12"/>
        <v/>
      </c>
      <c r="N57" t="str">
        <f t="shared" si="13"/>
        <v>UPDATE termekek SET kategoriaid = '8' WHERE id = 339;</v>
      </c>
      <c r="O57" t="str">
        <f t="shared" si="14"/>
        <v>UPDATE termekek SET id=10056 WHERE id=339;</v>
      </c>
      <c r="P57" s="1" t="str">
        <f t="shared" si="15"/>
        <v>UPDATE rendelesek SET etelid=10056 WHERE etelid=339;</v>
      </c>
    </row>
    <row r="58" spans="1:16" x14ac:dyDescent="0.25">
      <c r="A58">
        <v>341</v>
      </c>
      <c r="B58" t="s">
        <v>70</v>
      </c>
      <c r="C58">
        <v>390</v>
      </c>
      <c r="D58">
        <v>8</v>
      </c>
      <c r="E58">
        <v>0</v>
      </c>
      <c r="G58" t="str">
        <f>VLOOKUP(Táblázat1[[#This Row],[kategoriaId]],$A$124:$B$135,2)</f>
        <v>Alkoholmentes italok</v>
      </c>
      <c r="H58">
        <v>57</v>
      </c>
      <c r="I58" t="str">
        <f t="shared" si="8"/>
        <v>UPDATE rendelesek SET nev = 'Gyömbér 0,25' WHERE etelid = 341;</v>
      </c>
      <c r="J58" t="str">
        <f t="shared" si="9"/>
        <v>UPDATE termekek SET nev = 'Gyömbér 0,25' WHERE id = 341;</v>
      </c>
      <c r="K58" t="str">
        <f t="shared" si="10"/>
        <v/>
      </c>
      <c r="L58" t="str">
        <f t="shared" si="11"/>
        <v/>
      </c>
      <c r="M58" t="str">
        <f t="shared" si="12"/>
        <v/>
      </c>
      <c r="N58" t="str">
        <f t="shared" si="13"/>
        <v>UPDATE termekek SET kategoriaid = '8' WHERE id = 341;</v>
      </c>
      <c r="O58" t="str">
        <f t="shared" si="14"/>
        <v>UPDATE termekek SET id=10057 WHERE id=341;</v>
      </c>
      <c r="P58" s="1" t="str">
        <f t="shared" si="15"/>
        <v>UPDATE rendelesek SET etelid=10057 WHERE etelid=341;</v>
      </c>
    </row>
    <row r="59" spans="1:16" x14ac:dyDescent="0.25">
      <c r="A59">
        <v>343</v>
      </c>
      <c r="B59" t="s">
        <v>71</v>
      </c>
      <c r="C59">
        <v>390</v>
      </c>
      <c r="D59">
        <v>8</v>
      </c>
      <c r="E59">
        <v>0</v>
      </c>
      <c r="G59" t="str">
        <f>VLOOKUP(Táblázat1[[#This Row],[kategoriaId]],$A$124:$B$135,2)</f>
        <v>Alkoholmentes italok</v>
      </c>
      <c r="H59">
        <v>58</v>
      </c>
      <c r="I59" t="str">
        <f t="shared" si="8"/>
        <v>UPDATE rendelesek SET nev = 'Tonic 0,25' WHERE etelid = 343;</v>
      </c>
      <c r="J59" t="str">
        <f t="shared" si="9"/>
        <v>UPDATE termekek SET nev = 'Tonic 0,25' WHERE id = 343;</v>
      </c>
      <c r="K59" t="str">
        <f t="shared" si="10"/>
        <v/>
      </c>
      <c r="L59" t="str">
        <f t="shared" si="11"/>
        <v/>
      </c>
      <c r="M59" t="str">
        <f t="shared" si="12"/>
        <v/>
      </c>
      <c r="N59" t="str">
        <f t="shared" si="13"/>
        <v>UPDATE termekek SET kategoriaid = '8' WHERE id = 343;</v>
      </c>
      <c r="O59" t="str">
        <f t="shared" si="14"/>
        <v>UPDATE termekek SET id=10058 WHERE id=343;</v>
      </c>
      <c r="P59" s="1" t="str">
        <f t="shared" si="15"/>
        <v>UPDATE rendelesek SET etelid=10058 WHERE etelid=343;</v>
      </c>
    </row>
    <row r="60" spans="1:16" x14ac:dyDescent="0.25">
      <c r="A60">
        <v>344</v>
      </c>
      <c r="B60" t="s">
        <v>72</v>
      </c>
      <c r="C60">
        <v>490</v>
      </c>
      <c r="D60">
        <v>8</v>
      </c>
      <c r="E60">
        <v>0</v>
      </c>
      <c r="G60" t="str">
        <f>VLOOKUP(Táblázat1[[#This Row],[kategoriaId]],$A$124:$B$135,2)</f>
        <v>Alkoholmentes italok</v>
      </c>
      <c r="H60">
        <v>59</v>
      </c>
      <c r="I60" t="str">
        <f t="shared" si="8"/>
        <v>UPDATE rendelesek SET nev = 'Cola Zéro 0,5' WHERE etelid = 344;</v>
      </c>
      <c r="J60" t="str">
        <f t="shared" si="9"/>
        <v>UPDATE termekek SET nev = 'Cola Zéro 0,5' WHERE id = 344;</v>
      </c>
      <c r="K60" t="str">
        <f t="shared" si="10"/>
        <v/>
      </c>
      <c r="L60" t="str">
        <f t="shared" si="11"/>
        <v/>
      </c>
      <c r="M60" t="str">
        <f t="shared" si="12"/>
        <v/>
      </c>
      <c r="N60" t="str">
        <f t="shared" si="13"/>
        <v>UPDATE termekek SET kategoriaid = '8' WHERE id = 344;</v>
      </c>
      <c r="O60" t="str">
        <f t="shared" si="14"/>
        <v>UPDATE termekek SET id=10059 WHERE id=344;</v>
      </c>
      <c r="P60" s="1" t="str">
        <f t="shared" si="15"/>
        <v>UPDATE rendelesek SET etelid=10059 WHERE etelid=344;</v>
      </c>
    </row>
    <row r="61" spans="1:16" x14ac:dyDescent="0.25">
      <c r="A61">
        <v>345</v>
      </c>
      <c r="B61" t="s">
        <v>73</v>
      </c>
      <c r="C61">
        <v>390</v>
      </c>
      <c r="D61">
        <v>8</v>
      </c>
      <c r="E61">
        <v>0</v>
      </c>
      <c r="G61" t="str">
        <f>VLOOKUP(Táblázat1[[#This Row],[kategoriaId]],$A$124:$B$135,2)</f>
        <v>Alkoholmentes italok</v>
      </c>
      <c r="H61">
        <v>60</v>
      </c>
      <c r="I61" t="str">
        <f t="shared" si="8"/>
        <v>UPDATE rendelesek SET nev = 'Cola Zéro 0,25' WHERE etelid = 345;</v>
      </c>
      <c r="J61" t="str">
        <f t="shared" si="9"/>
        <v>UPDATE termekek SET nev = 'Cola Zéro 0,25' WHERE id = 345;</v>
      </c>
      <c r="K61" t="str">
        <f t="shared" si="10"/>
        <v/>
      </c>
      <c r="L61" t="str">
        <f t="shared" si="11"/>
        <v/>
      </c>
      <c r="M61" t="str">
        <f t="shared" si="12"/>
        <v/>
      </c>
      <c r="N61" t="str">
        <f t="shared" si="13"/>
        <v>UPDATE termekek SET kategoriaid = '8' WHERE id = 345;</v>
      </c>
      <c r="O61" t="str">
        <f t="shared" si="14"/>
        <v>UPDATE termekek SET id=10060 WHERE id=345;</v>
      </c>
      <c r="P61" s="1" t="str">
        <f t="shared" si="15"/>
        <v>UPDATE rendelesek SET etelid=10060 WHERE etelid=345;</v>
      </c>
    </row>
    <row r="62" spans="1:16" x14ac:dyDescent="0.25">
      <c r="A62">
        <v>346</v>
      </c>
      <c r="B62" t="s">
        <v>74</v>
      </c>
      <c r="C62">
        <v>490</v>
      </c>
      <c r="D62">
        <v>8</v>
      </c>
      <c r="E62">
        <v>0</v>
      </c>
      <c r="G62" t="str">
        <f>VLOOKUP(Táblázat1[[#This Row],[kategoriaId]],$A$124:$B$135,2)</f>
        <v>Alkoholmentes italok</v>
      </c>
      <c r="H62">
        <v>61</v>
      </c>
      <c r="I62" t="str">
        <f t="shared" si="8"/>
        <v>UPDATE rendelesek SET nev = 'Fanta 0,5' WHERE etelid = 346;</v>
      </c>
      <c r="J62" t="str">
        <f t="shared" si="9"/>
        <v>UPDATE termekek SET nev = 'Fanta 0,5' WHERE id = 346;</v>
      </c>
      <c r="K62" t="str">
        <f t="shared" si="10"/>
        <v/>
      </c>
      <c r="L62" t="str">
        <f t="shared" si="11"/>
        <v/>
      </c>
      <c r="M62" t="str">
        <f t="shared" si="12"/>
        <v/>
      </c>
      <c r="N62" t="str">
        <f t="shared" si="13"/>
        <v>UPDATE termekek SET kategoriaid = '8' WHERE id = 346;</v>
      </c>
      <c r="O62" t="str">
        <f t="shared" si="14"/>
        <v>UPDATE termekek SET id=10061 WHERE id=346;</v>
      </c>
      <c r="P62" s="1" t="str">
        <f t="shared" si="15"/>
        <v>UPDATE rendelesek SET etelid=10061 WHERE etelid=346;</v>
      </c>
    </row>
    <row r="63" spans="1:16" x14ac:dyDescent="0.25">
      <c r="A63">
        <v>347</v>
      </c>
      <c r="B63" t="s">
        <v>75</v>
      </c>
      <c r="C63">
        <v>390</v>
      </c>
      <c r="D63">
        <v>8</v>
      </c>
      <c r="E63">
        <v>0</v>
      </c>
      <c r="G63" t="str">
        <f>VLOOKUP(Táblázat1[[#This Row],[kategoriaId]],$A$124:$B$135,2)</f>
        <v>Alkoholmentes italok</v>
      </c>
      <c r="H63">
        <v>62</v>
      </c>
      <c r="I63" t="str">
        <f t="shared" si="8"/>
        <v>UPDATE rendelesek SET nev = 'Fanta 0,25' WHERE etelid = 347;</v>
      </c>
      <c r="J63" t="str">
        <f t="shared" si="9"/>
        <v>UPDATE termekek SET nev = 'Fanta 0,25' WHERE id = 347;</v>
      </c>
      <c r="K63" t="str">
        <f t="shared" si="10"/>
        <v/>
      </c>
      <c r="L63" t="str">
        <f t="shared" si="11"/>
        <v/>
      </c>
      <c r="M63" t="str">
        <f t="shared" si="12"/>
        <v/>
      </c>
      <c r="N63" t="str">
        <f t="shared" si="13"/>
        <v>UPDATE termekek SET kategoriaid = '8' WHERE id = 347;</v>
      </c>
      <c r="O63" t="str">
        <f t="shared" si="14"/>
        <v>UPDATE termekek SET id=10062 WHERE id=347;</v>
      </c>
      <c r="P63" s="1" t="str">
        <f t="shared" si="15"/>
        <v>UPDATE rendelesek SET etelid=10062 WHERE etelid=347;</v>
      </c>
    </row>
    <row r="64" spans="1:16" x14ac:dyDescent="0.25">
      <c r="A64">
        <v>348</v>
      </c>
      <c r="B64" t="s">
        <v>134</v>
      </c>
      <c r="C64">
        <v>490</v>
      </c>
      <c r="D64">
        <v>8</v>
      </c>
      <c r="E64">
        <v>0</v>
      </c>
      <c r="G64" t="str">
        <f>VLOOKUP(Táblázat1[[#This Row],[kategoriaId]],$A$124:$B$135,2)</f>
        <v>Alkoholmentes italok</v>
      </c>
      <c r="H64">
        <v>63</v>
      </c>
      <c r="I64" t="str">
        <f t="shared" si="8"/>
        <v>UPDATE rendelesek SET nev = 'Cola Zéro Citrom 0,5' WHERE etelid = 348;</v>
      </c>
      <c r="J64" t="str">
        <f t="shared" si="9"/>
        <v>UPDATE termekek SET nev = 'Cola Zéro Citrom 0,5' WHERE id = 348;</v>
      </c>
      <c r="K64" t="str">
        <f t="shared" si="10"/>
        <v/>
      </c>
      <c r="L64" t="str">
        <f t="shared" si="11"/>
        <v/>
      </c>
      <c r="M64" t="str">
        <f t="shared" si="12"/>
        <v/>
      </c>
      <c r="N64" t="str">
        <f t="shared" si="13"/>
        <v>UPDATE termekek SET kategoriaid = '8' WHERE id = 348;</v>
      </c>
      <c r="O64" t="str">
        <f t="shared" si="14"/>
        <v>UPDATE termekek SET id=10063 WHERE id=348;</v>
      </c>
      <c r="P64" s="1" t="str">
        <f t="shared" si="15"/>
        <v>UPDATE rendelesek SET etelid=10063 WHERE etelid=348;</v>
      </c>
    </row>
    <row r="65" spans="1:16" x14ac:dyDescent="0.25">
      <c r="A65">
        <v>354</v>
      </c>
      <c r="B65" t="s">
        <v>76</v>
      </c>
      <c r="C65">
        <v>490</v>
      </c>
      <c r="D65">
        <v>8</v>
      </c>
      <c r="E65">
        <v>0</v>
      </c>
      <c r="G65" t="str">
        <f>VLOOKUP(Táblázat1[[#This Row],[kategoriaId]],$A$124:$B$135,2)</f>
        <v>Alkoholmentes italok</v>
      </c>
      <c r="H65">
        <v>64</v>
      </c>
      <c r="I65" t="str">
        <f t="shared" si="8"/>
        <v>UPDATE rendelesek SET nev = 'Őszilé 0,33' WHERE etelid = 354;</v>
      </c>
      <c r="J65" t="str">
        <f t="shared" si="9"/>
        <v>UPDATE termekek SET nev = 'Őszilé 0,33' WHERE id = 354;</v>
      </c>
      <c r="K65" t="str">
        <f t="shared" si="10"/>
        <v/>
      </c>
      <c r="L65" t="str">
        <f t="shared" si="11"/>
        <v/>
      </c>
      <c r="M65" t="str">
        <f t="shared" si="12"/>
        <v/>
      </c>
      <c r="N65" t="str">
        <f t="shared" si="13"/>
        <v>UPDATE termekek SET kategoriaid = '8' WHERE id = 354;</v>
      </c>
      <c r="O65" t="str">
        <f t="shared" si="14"/>
        <v>UPDATE termekek SET id=10064 WHERE id=354;</v>
      </c>
      <c r="P65" s="1" t="str">
        <f t="shared" si="15"/>
        <v>UPDATE rendelesek SET etelid=10064 WHERE etelid=354;</v>
      </c>
    </row>
    <row r="66" spans="1:16" x14ac:dyDescent="0.25">
      <c r="A66">
        <v>356</v>
      </c>
      <c r="B66" t="s">
        <v>135</v>
      </c>
      <c r="C66">
        <v>490</v>
      </c>
      <c r="D66">
        <v>8</v>
      </c>
      <c r="E66">
        <v>0</v>
      </c>
      <c r="G66" t="str">
        <f>VLOOKUP(Táblázat1[[#This Row],[kategoriaId]],$A$124:$B$135,2)</f>
        <v>Alkoholmentes italok</v>
      </c>
      <c r="H66">
        <v>65</v>
      </c>
      <c r="I66" t="str">
        <f t="shared" ref="I66:I97" si="16">"UPDATE rendelesek SET nev = '" &amp; B66 &amp; "' WHERE etelid = " &amp; A66 &amp; ";"</f>
        <v>UPDATE rendelesek SET nev = 'Narancslé 0,33 l' WHERE etelid = 356;</v>
      </c>
      <c r="J66" t="str">
        <f t="shared" ref="J66:J97" si="17">"UPDATE termekek SET nev = '" &amp; B66 &amp; "' WHERE id = " &amp; A66 &amp; ";"</f>
        <v>UPDATE termekek SET nev = 'Narancslé 0,33 l' WHERE id = 356;</v>
      </c>
      <c r="K66" t="str">
        <f t="shared" ref="K66:K97" si="18">IF(F66&lt;&gt;0,"UPDATE rendelesek SET nev = (SELECT nev from termekek WHERE id = " &amp; F66 &amp; "), ar = (SELECT ar from termekek WHERE id = " &amp; F66 &amp; "), etelid = " &amp; F66 &amp; " WHERE etelid = " &amp; A66 &amp; ";","")</f>
        <v/>
      </c>
      <c r="L66" t="str">
        <f t="shared" ref="L66:L97" si="19">IF(F66&lt;&gt;0,"DELETE FROM termekek WHERE id = " &amp; A66 &amp; ";","")</f>
        <v/>
      </c>
      <c r="M66" t="str">
        <f t="shared" ref="M66:M97" si="20">IF(F66=-1,"DELETE FROM rendelesek WHERE etelid = " &amp; A66 &amp; ";","")</f>
        <v/>
      </c>
      <c r="N66" t="str">
        <f t="shared" ref="N66:N97" si="21">"UPDATE termekek SET kategoriaid = '" &amp; D66 &amp; "' WHERE id = " &amp; A66 &amp; ";"</f>
        <v>UPDATE termekek SET kategoriaid = '8' WHERE id = 356;</v>
      </c>
      <c r="O66" t="str">
        <f t="shared" ref="O66:O97" si="22">"UPDATE termekek SET id=" &amp; H66+10000 &amp; " WHERE id=" &amp; A66 &amp; ";"</f>
        <v>UPDATE termekek SET id=10065 WHERE id=356;</v>
      </c>
      <c r="P66" s="1" t="str">
        <f t="shared" ref="P66:P97" si="23">"UPDATE rendelesek SET etelid=" &amp; H66+10000 &amp; " WHERE etelid=" &amp; A66 &amp; ";"</f>
        <v>UPDATE rendelesek SET etelid=10065 WHERE etelid=356;</v>
      </c>
    </row>
    <row r="67" spans="1:16" x14ac:dyDescent="0.25">
      <c r="A67">
        <v>358</v>
      </c>
      <c r="B67" t="s">
        <v>77</v>
      </c>
      <c r="C67">
        <v>290</v>
      </c>
      <c r="D67">
        <v>8</v>
      </c>
      <c r="E67">
        <v>0</v>
      </c>
      <c r="G67" t="str">
        <f>VLOOKUP(Táblázat1[[#This Row],[kategoriaId]],$A$124:$B$135,2)</f>
        <v>Alkoholmentes italok</v>
      </c>
      <c r="H67">
        <v>66</v>
      </c>
      <c r="I67" t="str">
        <f t="shared" si="16"/>
        <v>UPDATE rendelesek SET nev = 'Ásványvíz mentes 0,5' WHERE etelid = 358;</v>
      </c>
      <c r="J67" t="str">
        <f t="shared" si="17"/>
        <v>UPDATE termekek SET nev = 'Ásványvíz mentes 0,5' WHERE id = 358;</v>
      </c>
      <c r="K67" t="str">
        <f t="shared" si="18"/>
        <v/>
      </c>
      <c r="L67" t="str">
        <f t="shared" si="19"/>
        <v/>
      </c>
      <c r="M67" t="str">
        <f t="shared" si="20"/>
        <v/>
      </c>
      <c r="N67" t="str">
        <f t="shared" si="21"/>
        <v>UPDATE termekek SET kategoriaid = '8' WHERE id = 358;</v>
      </c>
      <c r="O67" t="str">
        <f t="shared" si="22"/>
        <v>UPDATE termekek SET id=10066 WHERE id=358;</v>
      </c>
      <c r="P67" s="1" t="str">
        <f t="shared" si="23"/>
        <v>UPDATE rendelesek SET etelid=10066 WHERE etelid=358;</v>
      </c>
    </row>
    <row r="68" spans="1:16" x14ac:dyDescent="0.25">
      <c r="A68">
        <v>359</v>
      </c>
      <c r="B68" t="s">
        <v>78</v>
      </c>
      <c r="C68">
        <v>290</v>
      </c>
      <c r="D68">
        <v>8</v>
      </c>
      <c r="E68">
        <v>0</v>
      </c>
      <c r="G68" t="str">
        <f>VLOOKUP(Táblázat1[[#This Row],[kategoriaId]],$A$124:$B$135,2)</f>
        <v>Alkoholmentes italok</v>
      </c>
      <c r="H68">
        <v>67</v>
      </c>
      <c r="I68" t="str">
        <f t="shared" si="16"/>
        <v>UPDATE rendelesek SET nev = 'Ásványvíz szénsavas 0,5 l' WHERE etelid = 359;</v>
      </c>
      <c r="J68" t="str">
        <f t="shared" si="17"/>
        <v>UPDATE termekek SET nev = 'Ásványvíz szénsavas 0,5 l' WHERE id = 359;</v>
      </c>
      <c r="K68" t="str">
        <f t="shared" si="18"/>
        <v/>
      </c>
      <c r="L68" t="str">
        <f t="shared" si="19"/>
        <v/>
      </c>
      <c r="M68" t="str">
        <f t="shared" si="20"/>
        <v/>
      </c>
      <c r="N68" t="str">
        <f t="shared" si="21"/>
        <v>UPDATE termekek SET kategoriaid = '8' WHERE id = 359;</v>
      </c>
      <c r="O68" t="str">
        <f t="shared" si="22"/>
        <v>UPDATE termekek SET id=10067 WHERE id=359;</v>
      </c>
      <c r="P68" s="1" t="str">
        <f t="shared" si="23"/>
        <v>UPDATE rendelesek SET etelid=10067 WHERE etelid=359;</v>
      </c>
    </row>
    <row r="69" spans="1:16" x14ac:dyDescent="0.25">
      <c r="A69">
        <v>510</v>
      </c>
      <c r="B69" t="s">
        <v>80</v>
      </c>
      <c r="C69">
        <v>490</v>
      </c>
      <c r="D69">
        <v>8</v>
      </c>
      <c r="E69">
        <v>0</v>
      </c>
      <c r="G69" t="str">
        <f>VLOOKUP(Táblázat1[[#This Row],[kategoriaId]],$A$124:$B$135,2)</f>
        <v>Alkoholmentes italok</v>
      </c>
      <c r="H69">
        <v>68</v>
      </c>
      <c r="I69" t="str">
        <f t="shared" si="16"/>
        <v>UPDATE rendelesek SET nev = 'Cola light 0,5' WHERE etelid = 510;</v>
      </c>
      <c r="J69" t="str">
        <f t="shared" si="17"/>
        <v>UPDATE termekek SET nev = 'Cola light 0,5' WHERE id = 510;</v>
      </c>
      <c r="K69" t="str">
        <f t="shared" si="18"/>
        <v/>
      </c>
      <c r="L69" t="str">
        <f t="shared" si="19"/>
        <v/>
      </c>
      <c r="M69" t="str">
        <f t="shared" si="20"/>
        <v/>
      </c>
      <c r="N69" t="str">
        <f t="shared" si="21"/>
        <v>UPDATE termekek SET kategoriaid = '8' WHERE id = 510;</v>
      </c>
      <c r="O69" t="str">
        <f t="shared" si="22"/>
        <v>UPDATE termekek SET id=10068 WHERE id=510;</v>
      </c>
      <c r="P69" s="1" t="str">
        <f t="shared" si="23"/>
        <v>UPDATE rendelesek SET etelid=10068 WHERE etelid=510;</v>
      </c>
    </row>
    <row r="70" spans="1:16" x14ac:dyDescent="0.25">
      <c r="A70">
        <v>512</v>
      </c>
      <c r="B70" t="s">
        <v>81</v>
      </c>
      <c r="C70">
        <v>1120</v>
      </c>
      <c r="D70">
        <v>11</v>
      </c>
      <c r="E70">
        <v>0</v>
      </c>
      <c r="G70" t="str">
        <f>VLOOKUP(Táblázat1[[#This Row],[kategoriaId]],$A$124:$B$135,2)</f>
        <v>Égetett szeszek</v>
      </c>
      <c r="H70">
        <v>69</v>
      </c>
      <c r="I70" t="str">
        <f t="shared" si="16"/>
        <v>UPDATE rendelesek SET nev = 'Jack Daniels 5 cl' WHERE etelid = 512;</v>
      </c>
      <c r="J70" t="str">
        <f t="shared" si="17"/>
        <v>UPDATE termekek SET nev = 'Jack Daniels 5 cl' WHERE id = 512;</v>
      </c>
      <c r="K70" t="str">
        <f t="shared" si="18"/>
        <v/>
      </c>
      <c r="L70" t="str">
        <f t="shared" si="19"/>
        <v/>
      </c>
      <c r="M70" t="str">
        <f t="shared" si="20"/>
        <v/>
      </c>
      <c r="N70" t="str">
        <f t="shared" si="21"/>
        <v>UPDATE termekek SET kategoriaid = '11' WHERE id = 512;</v>
      </c>
      <c r="O70" t="str">
        <f t="shared" si="22"/>
        <v>UPDATE termekek SET id=10069 WHERE id=512;</v>
      </c>
      <c r="P70" s="1" t="str">
        <f t="shared" si="23"/>
        <v>UPDATE rendelesek SET etelid=10069 WHERE etelid=512;</v>
      </c>
    </row>
    <row r="71" spans="1:16" x14ac:dyDescent="0.25">
      <c r="A71">
        <v>662</v>
      </c>
      <c r="B71" t="s">
        <v>136</v>
      </c>
      <c r="C71">
        <v>150</v>
      </c>
      <c r="D71">
        <v>8</v>
      </c>
      <c r="E71">
        <v>0</v>
      </c>
      <c r="G71" t="str">
        <f>VLOOKUP(Táblázat1[[#This Row],[kategoriaId]],$A$124:$B$135,2)</f>
        <v>Alkoholmentes italok</v>
      </c>
      <c r="H71">
        <v>70</v>
      </c>
      <c r="I71" t="str">
        <f t="shared" si="16"/>
        <v>UPDATE rendelesek SET nev = 'Házi szörp dl' WHERE etelid = 662;</v>
      </c>
      <c r="J71" t="str">
        <f t="shared" si="17"/>
        <v>UPDATE termekek SET nev = 'Házi szörp dl' WHERE id = 662;</v>
      </c>
      <c r="K71" t="str">
        <f t="shared" si="18"/>
        <v/>
      </c>
      <c r="L71" t="str">
        <f t="shared" si="19"/>
        <v/>
      </c>
      <c r="M71" t="str">
        <f t="shared" si="20"/>
        <v/>
      </c>
      <c r="N71" t="str">
        <f t="shared" si="21"/>
        <v>UPDATE termekek SET kategoriaid = '8' WHERE id = 662;</v>
      </c>
      <c r="O71" t="str">
        <f t="shared" si="22"/>
        <v>UPDATE termekek SET id=10070 WHERE id=662;</v>
      </c>
      <c r="P71" s="1" t="str">
        <f t="shared" si="23"/>
        <v>UPDATE rendelesek SET etelid=10070 WHERE etelid=662;</v>
      </c>
    </row>
    <row r="72" spans="1:16" x14ac:dyDescent="0.25">
      <c r="A72">
        <v>684</v>
      </c>
      <c r="B72" t="s">
        <v>95</v>
      </c>
      <c r="C72">
        <v>390</v>
      </c>
      <c r="D72">
        <v>8</v>
      </c>
      <c r="E72">
        <v>0</v>
      </c>
      <c r="G72" t="str">
        <f>VLOOKUP(Táblázat1[[#This Row],[kategoriaId]],$A$124:$B$135,2)</f>
        <v>Alkoholmentes italok</v>
      </c>
      <c r="H72">
        <v>71</v>
      </c>
      <c r="I72" t="str">
        <f t="shared" si="16"/>
        <v>UPDATE rendelesek SET nev = 'Házi jeges tea' WHERE etelid = 684;</v>
      </c>
      <c r="J72" t="str">
        <f t="shared" si="17"/>
        <v>UPDATE termekek SET nev = 'Házi jeges tea' WHERE id = 684;</v>
      </c>
      <c r="K72" t="str">
        <f t="shared" si="18"/>
        <v/>
      </c>
      <c r="L72" t="str">
        <f t="shared" si="19"/>
        <v/>
      </c>
      <c r="M72" t="str">
        <f t="shared" si="20"/>
        <v/>
      </c>
      <c r="N72" t="str">
        <f t="shared" si="21"/>
        <v>UPDATE termekek SET kategoriaid = '8' WHERE id = 684;</v>
      </c>
      <c r="O72" t="str">
        <f t="shared" si="22"/>
        <v>UPDATE termekek SET id=10071 WHERE id=684;</v>
      </c>
      <c r="P72" s="1" t="str">
        <f t="shared" si="23"/>
        <v>UPDATE rendelesek SET etelid=10071 WHERE etelid=684;</v>
      </c>
    </row>
    <row r="73" spans="1:16" x14ac:dyDescent="0.25">
      <c r="A73">
        <v>787</v>
      </c>
      <c r="B73" t="s">
        <v>97</v>
      </c>
      <c r="C73">
        <v>250</v>
      </c>
      <c r="D73">
        <v>8</v>
      </c>
      <c r="E73">
        <v>0</v>
      </c>
      <c r="G73" t="str">
        <f>VLOOKUP(Táblázat1[[#This Row],[kategoriaId]],$A$124:$B$135,2)</f>
        <v>Alkoholmentes italok</v>
      </c>
      <c r="H73">
        <v>72</v>
      </c>
      <c r="I73" t="str">
        <f t="shared" si="16"/>
        <v>UPDATE rendelesek SET nev = 'Ásványvíz mentes 0,25' WHERE etelid = 787;</v>
      </c>
      <c r="J73" t="str">
        <f t="shared" si="17"/>
        <v>UPDATE termekek SET nev = 'Ásványvíz mentes 0,25' WHERE id = 787;</v>
      </c>
      <c r="K73" t="str">
        <f t="shared" si="18"/>
        <v/>
      </c>
      <c r="L73" t="str">
        <f t="shared" si="19"/>
        <v/>
      </c>
      <c r="M73" t="str">
        <f t="shared" si="20"/>
        <v/>
      </c>
      <c r="N73" t="str">
        <f t="shared" si="21"/>
        <v>UPDATE termekek SET kategoriaid = '8' WHERE id = 787;</v>
      </c>
      <c r="O73" t="str">
        <f t="shared" si="22"/>
        <v>UPDATE termekek SET id=10072 WHERE id=787;</v>
      </c>
      <c r="P73" s="1" t="str">
        <f t="shared" si="23"/>
        <v>UPDATE rendelesek SET etelid=10072 WHERE etelid=787;</v>
      </c>
    </row>
    <row r="74" spans="1:16" x14ac:dyDescent="0.25">
      <c r="A74">
        <v>380</v>
      </c>
      <c r="B74" t="s">
        <v>137</v>
      </c>
      <c r="C74">
        <v>490</v>
      </c>
      <c r="D74">
        <v>8</v>
      </c>
      <c r="E74">
        <v>0</v>
      </c>
      <c r="G74" t="str">
        <f>VLOOKUP(Táblázat1[[#This Row],[kategoriaId]],$A$124:$B$135,2)</f>
        <v>Alkoholmentes italok</v>
      </c>
      <c r="H74">
        <v>73</v>
      </c>
      <c r="I74" t="str">
        <f t="shared" si="16"/>
        <v>UPDATE rendelesek SET nev = 'Powerade' WHERE etelid = 380;</v>
      </c>
      <c r="J74" t="str">
        <f t="shared" si="17"/>
        <v>UPDATE termekek SET nev = 'Powerade' WHERE id = 380;</v>
      </c>
      <c r="K74" t="str">
        <f t="shared" si="18"/>
        <v/>
      </c>
      <c r="L74" t="str">
        <f t="shared" si="19"/>
        <v/>
      </c>
      <c r="M74" t="str">
        <f t="shared" si="20"/>
        <v/>
      </c>
      <c r="N74" t="str">
        <f t="shared" si="21"/>
        <v>UPDATE termekek SET kategoriaid = '8' WHERE id = 380;</v>
      </c>
      <c r="O74" t="str">
        <f t="shared" si="22"/>
        <v>UPDATE termekek SET id=10073 WHERE id=380;</v>
      </c>
      <c r="P74" s="1" t="str">
        <f t="shared" si="23"/>
        <v>UPDATE rendelesek SET etelid=10073 WHERE etelid=380;</v>
      </c>
    </row>
    <row r="75" spans="1:16" x14ac:dyDescent="0.25">
      <c r="A75">
        <v>381</v>
      </c>
      <c r="B75" t="s">
        <v>79</v>
      </c>
      <c r="C75">
        <v>490</v>
      </c>
      <c r="D75">
        <v>8</v>
      </c>
      <c r="E75">
        <v>0</v>
      </c>
      <c r="F75">
        <v>380</v>
      </c>
      <c r="G75" t="str">
        <f>VLOOKUP(Táblázat1[[#This Row],[kategoriaId]],$A$124:$B$135,2)</f>
        <v>Alkoholmentes italok</v>
      </c>
      <c r="H75">
        <v>74</v>
      </c>
      <c r="I75" t="str">
        <f t="shared" si="16"/>
        <v>UPDATE rendelesek SET nev = 'Powerade sárga' WHERE etelid = 381;</v>
      </c>
      <c r="J75" t="str">
        <f t="shared" si="17"/>
        <v>UPDATE termekek SET nev = 'Powerade sárga' WHERE id = 381;</v>
      </c>
      <c r="K75" t="str">
        <f t="shared" si="18"/>
        <v>UPDATE rendelesek SET nev = (SELECT nev from termekek WHERE id = 380), ar = (SELECT ar from termekek WHERE id = 380), etelid = 380 WHERE etelid = 381;</v>
      </c>
      <c r="L75" t="str">
        <f t="shared" si="19"/>
        <v>DELETE FROM termekek WHERE id = 381;</v>
      </c>
      <c r="M75" t="str">
        <f t="shared" si="20"/>
        <v/>
      </c>
      <c r="N75" t="str">
        <f t="shared" si="21"/>
        <v>UPDATE termekek SET kategoriaid = '8' WHERE id = 381;</v>
      </c>
      <c r="O75" t="str">
        <f t="shared" si="22"/>
        <v>UPDATE termekek SET id=10074 WHERE id=381;</v>
      </c>
      <c r="P75" s="1" t="str">
        <f t="shared" si="23"/>
        <v>UPDATE rendelesek SET etelid=10074 WHERE etelid=381;</v>
      </c>
    </row>
    <row r="76" spans="1:16" x14ac:dyDescent="0.25">
      <c r="A76">
        <v>185</v>
      </c>
      <c r="B76" t="s">
        <v>28</v>
      </c>
      <c r="C76">
        <v>750</v>
      </c>
      <c r="D76">
        <v>9</v>
      </c>
      <c r="E76">
        <v>0</v>
      </c>
      <c r="G76" t="str">
        <f>VLOOKUP(Táblázat1[[#This Row],[kategoriaId]],$A$124:$B$135,2)</f>
        <v>Sörök</v>
      </c>
      <c r="H76">
        <v>75</v>
      </c>
      <c r="I76" t="str">
        <f t="shared" si="16"/>
        <v>UPDATE rendelesek SET nev = 'Pilsner korsó' WHERE etelid = 185;</v>
      </c>
      <c r="J76" t="str">
        <f t="shared" si="17"/>
        <v>UPDATE termekek SET nev = 'Pilsner korsó' WHERE id = 185;</v>
      </c>
      <c r="K76" t="str">
        <f t="shared" si="18"/>
        <v/>
      </c>
      <c r="L76" t="str">
        <f t="shared" si="19"/>
        <v/>
      </c>
      <c r="M76" t="str">
        <f t="shared" si="20"/>
        <v/>
      </c>
      <c r="N76" t="str">
        <f t="shared" si="21"/>
        <v>UPDATE termekek SET kategoriaid = '9' WHERE id = 185;</v>
      </c>
      <c r="O76" t="str">
        <f t="shared" si="22"/>
        <v>UPDATE termekek SET id=10075 WHERE id=185;</v>
      </c>
      <c r="P76" s="1" t="str">
        <f t="shared" si="23"/>
        <v>UPDATE rendelesek SET etelid=10075 WHERE etelid=185;</v>
      </c>
    </row>
    <row r="77" spans="1:16" x14ac:dyDescent="0.25">
      <c r="A77">
        <v>186</v>
      </c>
      <c r="B77" t="s">
        <v>29</v>
      </c>
      <c r="C77">
        <v>450</v>
      </c>
      <c r="D77">
        <v>9</v>
      </c>
      <c r="E77">
        <v>0</v>
      </c>
      <c r="G77" t="str">
        <f>VLOOKUP(Táblázat1[[#This Row],[kategoriaId]],$A$124:$B$135,2)</f>
        <v>Sörök</v>
      </c>
      <c r="H77">
        <v>76</v>
      </c>
      <c r="I77" t="str">
        <f t="shared" si="16"/>
        <v>UPDATE rendelesek SET nev = 'Pilsner pohár' WHERE etelid = 186;</v>
      </c>
      <c r="J77" t="str">
        <f t="shared" si="17"/>
        <v>UPDATE termekek SET nev = 'Pilsner pohár' WHERE id = 186;</v>
      </c>
      <c r="K77" t="str">
        <f t="shared" si="18"/>
        <v/>
      </c>
      <c r="L77" t="str">
        <f t="shared" si="19"/>
        <v/>
      </c>
      <c r="M77" t="str">
        <f t="shared" si="20"/>
        <v/>
      </c>
      <c r="N77" t="str">
        <f t="shared" si="21"/>
        <v>UPDATE termekek SET kategoriaid = '9' WHERE id = 186;</v>
      </c>
      <c r="O77" t="str">
        <f t="shared" si="22"/>
        <v>UPDATE termekek SET id=10076 WHERE id=186;</v>
      </c>
      <c r="P77" s="1" t="str">
        <f t="shared" si="23"/>
        <v>UPDATE rendelesek SET etelid=10076 WHERE etelid=186;</v>
      </c>
    </row>
    <row r="78" spans="1:16" x14ac:dyDescent="0.25">
      <c r="A78">
        <v>187</v>
      </c>
      <c r="B78" t="s">
        <v>30</v>
      </c>
      <c r="C78">
        <v>590</v>
      </c>
      <c r="D78">
        <v>9</v>
      </c>
      <c r="E78">
        <v>0</v>
      </c>
      <c r="G78" t="str">
        <f>VLOOKUP(Táblázat1[[#This Row],[kategoriaId]],$A$124:$B$135,2)</f>
        <v>Sörök</v>
      </c>
      <c r="H78">
        <v>77</v>
      </c>
      <c r="I78" t="str">
        <f t="shared" si="16"/>
        <v>UPDATE rendelesek SET nev = 'Dreher korsó' WHERE etelid = 187;</v>
      </c>
      <c r="J78" t="str">
        <f t="shared" si="17"/>
        <v>UPDATE termekek SET nev = 'Dreher korsó' WHERE id = 187;</v>
      </c>
      <c r="K78" t="str">
        <f t="shared" si="18"/>
        <v/>
      </c>
      <c r="L78" t="str">
        <f t="shared" si="19"/>
        <v/>
      </c>
      <c r="M78" t="str">
        <f t="shared" si="20"/>
        <v/>
      </c>
      <c r="N78" t="str">
        <f t="shared" si="21"/>
        <v>UPDATE termekek SET kategoriaid = '9' WHERE id = 187;</v>
      </c>
      <c r="O78" t="str">
        <f t="shared" si="22"/>
        <v>UPDATE termekek SET id=10077 WHERE id=187;</v>
      </c>
      <c r="P78" s="1" t="str">
        <f t="shared" si="23"/>
        <v>UPDATE rendelesek SET etelid=10077 WHERE etelid=187;</v>
      </c>
    </row>
    <row r="79" spans="1:16" x14ac:dyDescent="0.25">
      <c r="A79">
        <v>188</v>
      </c>
      <c r="B79" t="s">
        <v>31</v>
      </c>
      <c r="C79">
        <v>360</v>
      </c>
      <c r="D79">
        <v>9</v>
      </c>
      <c r="E79">
        <v>0</v>
      </c>
      <c r="G79" t="str">
        <f>VLOOKUP(Táblázat1[[#This Row],[kategoriaId]],$A$124:$B$135,2)</f>
        <v>Sörök</v>
      </c>
      <c r="H79">
        <v>78</v>
      </c>
      <c r="I79" t="str">
        <f t="shared" si="16"/>
        <v>UPDATE rendelesek SET nev = 'Dreher pohár' WHERE etelid = 188;</v>
      </c>
      <c r="J79" t="str">
        <f t="shared" si="17"/>
        <v>UPDATE termekek SET nev = 'Dreher pohár' WHERE id = 188;</v>
      </c>
      <c r="K79" t="str">
        <f t="shared" si="18"/>
        <v/>
      </c>
      <c r="L79" t="str">
        <f t="shared" si="19"/>
        <v/>
      </c>
      <c r="M79" t="str">
        <f t="shared" si="20"/>
        <v/>
      </c>
      <c r="N79" t="str">
        <f t="shared" si="21"/>
        <v>UPDATE termekek SET kategoriaid = '9' WHERE id = 188;</v>
      </c>
      <c r="O79" t="str">
        <f t="shared" si="22"/>
        <v>UPDATE termekek SET id=10078 WHERE id=188;</v>
      </c>
      <c r="P79" s="1" t="str">
        <f t="shared" si="23"/>
        <v>UPDATE rendelesek SET etelid=10078 WHERE etelid=188;</v>
      </c>
    </row>
    <row r="80" spans="1:16" x14ac:dyDescent="0.25">
      <c r="A80">
        <v>192</v>
      </c>
      <c r="B80" t="s">
        <v>32</v>
      </c>
      <c r="C80">
        <v>590</v>
      </c>
      <c r="D80">
        <v>9</v>
      </c>
      <c r="E80">
        <v>0</v>
      </c>
      <c r="G80" t="str">
        <f>VLOOKUP(Táblázat1[[#This Row],[kategoriaId]],$A$124:$B$135,2)</f>
        <v>Sörök</v>
      </c>
      <c r="H80">
        <v>79</v>
      </c>
      <c r="I80" t="str">
        <f t="shared" si="16"/>
        <v>UPDATE rendelesek SET nev = 'Dreher üveges' WHERE etelid = 192;</v>
      </c>
      <c r="J80" t="str">
        <f t="shared" si="17"/>
        <v>UPDATE termekek SET nev = 'Dreher üveges' WHERE id = 192;</v>
      </c>
      <c r="K80" t="str">
        <f t="shared" si="18"/>
        <v/>
      </c>
      <c r="L80" t="str">
        <f t="shared" si="19"/>
        <v/>
      </c>
      <c r="M80" t="str">
        <f t="shared" si="20"/>
        <v/>
      </c>
      <c r="N80" t="str">
        <f t="shared" si="21"/>
        <v>UPDATE termekek SET kategoriaid = '9' WHERE id = 192;</v>
      </c>
      <c r="O80" t="str">
        <f t="shared" si="22"/>
        <v>UPDATE termekek SET id=10079 WHERE id=192;</v>
      </c>
      <c r="P80" s="1" t="str">
        <f t="shared" si="23"/>
        <v>UPDATE rendelesek SET etelid=10079 WHERE etelid=192;</v>
      </c>
    </row>
    <row r="81" spans="1:16" x14ac:dyDescent="0.25">
      <c r="A81">
        <v>194</v>
      </c>
      <c r="B81" t="s">
        <v>33</v>
      </c>
      <c r="C81">
        <v>590</v>
      </c>
      <c r="D81">
        <v>9</v>
      </c>
      <c r="E81">
        <v>0</v>
      </c>
      <c r="G81" t="str">
        <f>VLOOKUP(Táblázat1[[#This Row],[kategoriaId]],$A$124:$B$135,2)</f>
        <v>Sörök</v>
      </c>
      <c r="H81">
        <v>80</v>
      </c>
      <c r="I81" t="str">
        <f t="shared" si="16"/>
        <v>UPDATE rendelesek SET nev = 'Dreher 24' WHERE etelid = 194;</v>
      </c>
      <c r="J81" t="str">
        <f t="shared" si="17"/>
        <v>UPDATE termekek SET nev = 'Dreher 24' WHERE id = 194;</v>
      </c>
      <c r="K81" t="str">
        <f t="shared" si="18"/>
        <v/>
      </c>
      <c r="L81" t="str">
        <f t="shared" si="19"/>
        <v/>
      </c>
      <c r="M81" t="str">
        <f t="shared" si="20"/>
        <v/>
      </c>
      <c r="N81" t="str">
        <f t="shared" si="21"/>
        <v>UPDATE termekek SET kategoriaid = '9' WHERE id = 194;</v>
      </c>
      <c r="O81" t="str">
        <f t="shared" si="22"/>
        <v>UPDATE termekek SET id=10080 WHERE id=194;</v>
      </c>
      <c r="P81" s="1" t="str">
        <f t="shared" si="23"/>
        <v>UPDATE rendelesek SET etelid=10080 WHERE etelid=194;</v>
      </c>
    </row>
    <row r="82" spans="1:16" x14ac:dyDescent="0.25">
      <c r="A82">
        <v>197</v>
      </c>
      <c r="B82" t="s">
        <v>34</v>
      </c>
      <c r="C82">
        <v>590</v>
      </c>
      <c r="D82">
        <v>9</v>
      </c>
      <c r="E82">
        <v>0</v>
      </c>
      <c r="G82" t="str">
        <f>VLOOKUP(Táblázat1[[#This Row],[kategoriaId]],$A$124:$B$135,2)</f>
        <v>Sörök</v>
      </c>
      <c r="H82">
        <v>81</v>
      </c>
      <c r="I82" t="str">
        <f t="shared" si="16"/>
        <v>UPDATE rendelesek SET nev = 'Dreher pale ale' WHERE etelid = 197;</v>
      </c>
      <c r="J82" t="str">
        <f t="shared" si="17"/>
        <v>UPDATE termekek SET nev = 'Dreher pale ale' WHERE id = 197;</v>
      </c>
      <c r="K82" t="str">
        <f t="shared" si="18"/>
        <v/>
      </c>
      <c r="L82" t="str">
        <f t="shared" si="19"/>
        <v/>
      </c>
      <c r="M82" t="str">
        <f t="shared" si="20"/>
        <v/>
      </c>
      <c r="N82" t="str">
        <f t="shared" si="21"/>
        <v>UPDATE termekek SET kategoriaid = '9' WHERE id = 197;</v>
      </c>
      <c r="O82" t="str">
        <f t="shared" si="22"/>
        <v>UPDATE termekek SET id=10081 WHERE id=197;</v>
      </c>
      <c r="P82" s="1" t="str">
        <f t="shared" si="23"/>
        <v>UPDATE rendelesek SET etelid=10081 WHERE etelid=197;</v>
      </c>
    </row>
    <row r="83" spans="1:16" x14ac:dyDescent="0.25">
      <c r="A83">
        <v>199</v>
      </c>
      <c r="B83" t="s">
        <v>35</v>
      </c>
      <c r="C83">
        <v>610</v>
      </c>
      <c r="D83">
        <v>9</v>
      </c>
      <c r="E83">
        <v>0</v>
      </c>
      <c r="G83" t="str">
        <f>VLOOKUP(Táblázat1[[#This Row],[kategoriaId]],$A$124:$B$135,2)</f>
        <v>Sörök</v>
      </c>
      <c r="H83">
        <v>82</v>
      </c>
      <c r="I83" t="str">
        <f t="shared" si="16"/>
        <v>UPDATE rendelesek SET nev = 'Heineken' WHERE etelid = 199;</v>
      </c>
      <c r="J83" t="str">
        <f t="shared" si="17"/>
        <v>UPDATE termekek SET nev = 'Heineken' WHERE id = 199;</v>
      </c>
      <c r="K83" t="str">
        <f t="shared" si="18"/>
        <v/>
      </c>
      <c r="L83" t="str">
        <f t="shared" si="19"/>
        <v/>
      </c>
      <c r="M83" t="str">
        <f t="shared" si="20"/>
        <v/>
      </c>
      <c r="N83" t="str">
        <f t="shared" si="21"/>
        <v>UPDATE termekek SET kategoriaid = '9' WHERE id = 199;</v>
      </c>
      <c r="O83" t="str">
        <f t="shared" si="22"/>
        <v>UPDATE termekek SET id=10082 WHERE id=199;</v>
      </c>
      <c r="P83" s="1" t="str">
        <f t="shared" si="23"/>
        <v>UPDATE rendelesek SET etelid=10082 WHERE etelid=199;</v>
      </c>
    </row>
    <row r="84" spans="1:16" x14ac:dyDescent="0.25">
      <c r="A84">
        <v>200</v>
      </c>
      <c r="B84" t="s">
        <v>36</v>
      </c>
      <c r="C84">
        <v>510</v>
      </c>
      <c r="D84">
        <v>9</v>
      </c>
      <c r="E84">
        <v>0</v>
      </c>
      <c r="G84" t="str">
        <f>VLOOKUP(Táblázat1[[#This Row],[kategoriaId]],$A$124:$B$135,2)</f>
        <v>Sörök</v>
      </c>
      <c r="H84">
        <v>83</v>
      </c>
      <c r="I84" t="str">
        <f t="shared" si="16"/>
        <v>UPDATE rendelesek SET nev = 'Heineken 0,33 l' WHERE etelid = 200;</v>
      </c>
      <c r="J84" t="str">
        <f t="shared" si="17"/>
        <v>UPDATE termekek SET nev = 'Heineken 0,33 l' WHERE id = 200;</v>
      </c>
      <c r="K84" t="str">
        <f t="shared" si="18"/>
        <v/>
      </c>
      <c r="L84" t="str">
        <f t="shared" si="19"/>
        <v/>
      </c>
      <c r="M84" t="str">
        <f t="shared" si="20"/>
        <v/>
      </c>
      <c r="N84" t="str">
        <f t="shared" si="21"/>
        <v>UPDATE termekek SET kategoriaid = '9' WHERE id = 200;</v>
      </c>
      <c r="O84" t="str">
        <f t="shared" si="22"/>
        <v>UPDATE termekek SET id=10083 WHERE id=200;</v>
      </c>
      <c r="P84" s="1" t="str">
        <f t="shared" si="23"/>
        <v>UPDATE rendelesek SET etelid=10083 WHERE etelid=200;</v>
      </c>
    </row>
    <row r="85" spans="1:16" x14ac:dyDescent="0.25">
      <c r="A85">
        <v>201</v>
      </c>
      <c r="B85" t="s">
        <v>37</v>
      </c>
      <c r="C85">
        <v>510</v>
      </c>
      <c r="D85">
        <v>9</v>
      </c>
      <c r="E85">
        <v>0</v>
      </c>
      <c r="G85" t="str">
        <f>VLOOKUP(Táblázat1[[#This Row],[kategoriaId]],$A$124:$B$135,2)</f>
        <v>Sörök</v>
      </c>
      <c r="H85">
        <v>84</v>
      </c>
      <c r="I85" t="str">
        <f t="shared" si="16"/>
        <v>UPDATE rendelesek SET nev = 'Heineken 0,0 %' WHERE etelid = 201;</v>
      </c>
      <c r="J85" t="str">
        <f t="shared" si="17"/>
        <v>UPDATE termekek SET nev = 'Heineken 0,0 %' WHERE id = 201;</v>
      </c>
      <c r="K85" t="str">
        <f t="shared" si="18"/>
        <v/>
      </c>
      <c r="L85" t="str">
        <f t="shared" si="19"/>
        <v/>
      </c>
      <c r="M85" t="str">
        <f t="shared" si="20"/>
        <v/>
      </c>
      <c r="N85" t="str">
        <f t="shared" si="21"/>
        <v>UPDATE termekek SET kategoriaid = '9' WHERE id = 201;</v>
      </c>
      <c r="O85" t="str">
        <f t="shared" si="22"/>
        <v>UPDATE termekek SET id=10084 WHERE id=201;</v>
      </c>
      <c r="P85" s="1" t="str">
        <f t="shared" si="23"/>
        <v>UPDATE rendelesek SET etelid=10084 WHERE etelid=201;</v>
      </c>
    </row>
    <row r="86" spans="1:16" x14ac:dyDescent="0.25">
      <c r="A86">
        <v>203</v>
      </c>
      <c r="B86" t="s">
        <v>38</v>
      </c>
      <c r="C86">
        <v>990</v>
      </c>
      <c r="D86">
        <v>9</v>
      </c>
      <c r="E86">
        <v>0</v>
      </c>
      <c r="G86" t="str">
        <f>VLOOKUP(Táblázat1[[#This Row],[kategoriaId]],$A$124:$B$135,2)</f>
        <v>Sörök</v>
      </c>
      <c r="H86">
        <v>85</v>
      </c>
      <c r="I86" t="str">
        <f t="shared" si="16"/>
        <v>UPDATE rendelesek SET nev = 'Edelweis' WHERE etelid = 203;</v>
      </c>
      <c r="J86" t="str">
        <f t="shared" si="17"/>
        <v>UPDATE termekek SET nev = 'Edelweis' WHERE id = 203;</v>
      </c>
      <c r="K86" t="str">
        <f t="shared" si="18"/>
        <v/>
      </c>
      <c r="L86" t="str">
        <f t="shared" si="19"/>
        <v/>
      </c>
      <c r="M86" t="str">
        <f t="shared" si="20"/>
        <v/>
      </c>
      <c r="N86" t="str">
        <f t="shared" si="21"/>
        <v>UPDATE termekek SET kategoriaid = '9' WHERE id = 203;</v>
      </c>
      <c r="O86" t="str">
        <f t="shared" si="22"/>
        <v>UPDATE termekek SET id=10085 WHERE id=203;</v>
      </c>
      <c r="P86" s="1" t="str">
        <f t="shared" si="23"/>
        <v>UPDATE rendelesek SET etelid=10085 WHERE etelid=203;</v>
      </c>
    </row>
    <row r="87" spans="1:16" x14ac:dyDescent="0.25">
      <c r="A87">
        <v>206</v>
      </c>
      <c r="B87" t="s">
        <v>39</v>
      </c>
      <c r="C87">
        <v>290</v>
      </c>
      <c r="D87">
        <v>10</v>
      </c>
      <c r="E87">
        <v>0</v>
      </c>
      <c r="G87" t="str">
        <f>VLOOKUP(Táblázat1[[#This Row],[kategoriaId]],$A$124:$B$135,2)</f>
        <v>Borok</v>
      </c>
      <c r="H87">
        <v>86</v>
      </c>
      <c r="I87" t="str">
        <f t="shared" si="16"/>
        <v>UPDATE rendelesek SET nev = 'Rosé ' WHERE etelid = 206;</v>
      </c>
      <c r="J87" t="str">
        <f t="shared" si="17"/>
        <v>UPDATE termekek SET nev = 'Rosé ' WHERE id = 206;</v>
      </c>
      <c r="K87" t="str">
        <f t="shared" si="18"/>
        <v/>
      </c>
      <c r="L87" t="str">
        <f t="shared" si="19"/>
        <v/>
      </c>
      <c r="M87" t="str">
        <f t="shared" si="20"/>
        <v/>
      </c>
      <c r="N87" t="str">
        <f t="shared" si="21"/>
        <v>UPDATE termekek SET kategoriaid = '10' WHERE id = 206;</v>
      </c>
      <c r="O87" t="str">
        <f t="shared" si="22"/>
        <v>UPDATE termekek SET id=10086 WHERE id=206;</v>
      </c>
      <c r="P87" s="1" t="str">
        <f t="shared" si="23"/>
        <v>UPDATE rendelesek SET etelid=10086 WHERE etelid=206;</v>
      </c>
    </row>
    <row r="88" spans="1:16" x14ac:dyDescent="0.25">
      <c r="A88">
        <v>209</v>
      </c>
      <c r="B88" t="s">
        <v>139</v>
      </c>
      <c r="C88">
        <v>290</v>
      </c>
      <c r="D88">
        <v>10</v>
      </c>
      <c r="E88">
        <v>0</v>
      </c>
      <c r="G88" t="str">
        <f>VLOOKUP(Táblázat1[[#This Row],[kategoriaId]],$A$124:$B$135,2)</f>
        <v>Borok</v>
      </c>
      <c r="H88">
        <v>87</v>
      </c>
      <c r="I88" t="str">
        <f t="shared" si="16"/>
        <v>UPDATE rendelesek SET nev = 'Rosé hosszú lépés' WHERE etelid = 209;</v>
      </c>
      <c r="J88" t="str">
        <f t="shared" si="17"/>
        <v>UPDATE termekek SET nev = 'Rosé hosszú lépés' WHERE id = 209;</v>
      </c>
      <c r="K88" t="str">
        <f t="shared" si="18"/>
        <v/>
      </c>
      <c r="L88" t="str">
        <f t="shared" si="19"/>
        <v/>
      </c>
      <c r="M88" t="str">
        <f t="shared" si="20"/>
        <v/>
      </c>
      <c r="N88" t="str">
        <f t="shared" si="21"/>
        <v>UPDATE termekek SET kategoriaid = '10' WHERE id = 209;</v>
      </c>
      <c r="O88" t="str">
        <f t="shared" si="22"/>
        <v>UPDATE termekek SET id=10087 WHERE id=209;</v>
      </c>
      <c r="P88" s="1" t="str">
        <f t="shared" si="23"/>
        <v>UPDATE rendelesek SET etelid=10087 WHERE etelid=209;</v>
      </c>
    </row>
    <row r="89" spans="1:16" x14ac:dyDescent="0.25">
      <c r="A89">
        <v>211</v>
      </c>
      <c r="B89" t="s">
        <v>140</v>
      </c>
      <c r="C89">
        <v>580</v>
      </c>
      <c r="D89">
        <v>10</v>
      </c>
      <c r="E89">
        <v>0</v>
      </c>
      <c r="G89" t="str">
        <f>VLOOKUP(Táblázat1[[#This Row],[kategoriaId]],$A$124:$B$135,2)</f>
        <v>Borok</v>
      </c>
      <c r="H89">
        <v>88</v>
      </c>
      <c r="I89" t="str">
        <f t="shared" si="16"/>
        <v>UPDATE rendelesek SET nev = 'Rosé vice házmester' WHERE etelid = 211;</v>
      </c>
      <c r="J89" t="str">
        <f t="shared" si="17"/>
        <v>UPDATE termekek SET nev = 'Rosé vice házmester' WHERE id = 211;</v>
      </c>
      <c r="K89" t="str">
        <f t="shared" si="18"/>
        <v/>
      </c>
      <c r="L89" t="str">
        <f t="shared" si="19"/>
        <v/>
      </c>
      <c r="M89" t="str">
        <f t="shared" si="20"/>
        <v/>
      </c>
      <c r="N89" t="str">
        <f t="shared" si="21"/>
        <v>UPDATE termekek SET kategoriaid = '10' WHERE id = 211;</v>
      </c>
      <c r="O89" t="str">
        <f t="shared" si="22"/>
        <v>UPDATE termekek SET id=10088 WHERE id=211;</v>
      </c>
      <c r="P89" s="1" t="str">
        <f t="shared" si="23"/>
        <v>UPDATE rendelesek SET etelid=10088 WHERE etelid=211;</v>
      </c>
    </row>
    <row r="90" spans="1:16" x14ac:dyDescent="0.25">
      <c r="A90">
        <v>212</v>
      </c>
      <c r="B90" t="s">
        <v>141</v>
      </c>
      <c r="C90">
        <v>870</v>
      </c>
      <c r="D90">
        <v>10</v>
      </c>
      <c r="E90">
        <v>0</v>
      </c>
      <c r="G90" t="str">
        <f>VLOOKUP(Táblázat1[[#This Row],[kategoriaId]],$A$124:$B$135,2)</f>
        <v>Borok</v>
      </c>
      <c r="H90">
        <v>89</v>
      </c>
      <c r="I90" t="str">
        <f t="shared" si="16"/>
        <v>UPDATE rendelesek SET nev = 'Rosé házmester' WHERE etelid = 212;</v>
      </c>
      <c r="J90" t="str">
        <f t="shared" si="17"/>
        <v>UPDATE termekek SET nev = 'Rosé házmester' WHERE id = 212;</v>
      </c>
      <c r="K90" t="str">
        <f t="shared" si="18"/>
        <v/>
      </c>
      <c r="L90" t="str">
        <f t="shared" si="19"/>
        <v/>
      </c>
      <c r="M90" t="str">
        <f t="shared" si="20"/>
        <v/>
      </c>
      <c r="N90" t="str">
        <f t="shared" si="21"/>
        <v>UPDATE termekek SET kategoriaid = '10' WHERE id = 212;</v>
      </c>
      <c r="O90" t="str">
        <f t="shared" si="22"/>
        <v>UPDATE termekek SET id=10089 WHERE id=212;</v>
      </c>
      <c r="P90" s="1" t="str">
        <f t="shared" si="23"/>
        <v>UPDATE rendelesek SET etelid=10089 WHERE etelid=212;</v>
      </c>
    </row>
    <row r="91" spans="1:16" x14ac:dyDescent="0.25">
      <c r="A91">
        <v>214</v>
      </c>
      <c r="B91" t="s">
        <v>142</v>
      </c>
      <c r="C91">
        <v>580</v>
      </c>
      <c r="D91">
        <v>10</v>
      </c>
      <c r="E91">
        <v>0</v>
      </c>
      <c r="G91" t="str">
        <f>VLOOKUP(Táblázat1[[#This Row],[kategoriaId]],$A$124:$B$135,2)</f>
        <v>Borok</v>
      </c>
      <c r="H91">
        <v>90</v>
      </c>
      <c r="I91" t="str">
        <f t="shared" si="16"/>
        <v>UPDATE rendelesek SET nev = 'Fehér nagyfröccs' WHERE etelid = 214;</v>
      </c>
      <c r="J91" t="str">
        <f t="shared" si="17"/>
        <v>UPDATE termekek SET nev = 'Fehér nagyfröccs' WHERE id = 214;</v>
      </c>
      <c r="K91" t="str">
        <f t="shared" si="18"/>
        <v/>
      </c>
      <c r="L91" t="str">
        <f t="shared" si="19"/>
        <v/>
      </c>
      <c r="M91" t="str">
        <f t="shared" si="20"/>
        <v/>
      </c>
      <c r="N91" t="str">
        <f t="shared" si="21"/>
        <v>UPDATE termekek SET kategoriaid = '10' WHERE id = 214;</v>
      </c>
      <c r="O91" t="str">
        <f t="shared" si="22"/>
        <v>UPDATE termekek SET id=10090 WHERE id=214;</v>
      </c>
      <c r="P91" s="1" t="str">
        <f t="shared" si="23"/>
        <v>UPDATE rendelesek SET etelid=10090 WHERE etelid=214;</v>
      </c>
    </row>
    <row r="92" spans="1:16" x14ac:dyDescent="0.25">
      <c r="A92">
        <v>219</v>
      </c>
      <c r="B92" t="s">
        <v>40</v>
      </c>
      <c r="C92">
        <v>290</v>
      </c>
      <c r="D92">
        <v>10</v>
      </c>
      <c r="E92">
        <v>0</v>
      </c>
      <c r="G92" t="str">
        <f>VLOOKUP(Táblázat1[[#This Row],[kategoriaId]],$A$124:$B$135,2)</f>
        <v>Borok</v>
      </c>
      <c r="H92">
        <v>91</v>
      </c>
      <c r="I92" t="str">
        <f t="shared" si="16"/>
        <v>UPDATE rendelesek SET nev = 'Fehér bor ' WHERE etelid = 219;</v>
      </c>
      <c r="J92" t="str">
        <f t="shared" si="17"/>
        <v>UPDATE termekek SET nev = 'Fehér bor ' WHERE id = 219;</v>
      </c>
      <c r="K92" t="str">
        <f t="shared" si="18"/>
        <v/>
      </c>
      <c r="L92" t="str">
        <f t="shared" si="19"/>
        <v/>
      </c>
      <c r="M92" t="str">
        <f t="shared" si="20"/>
        <v/>
      </c>
      <c r="N92" t="str">
        <f t="shared" si="21"/>
        <v>UPDATE termekek SET kategoriaid = '10' WHERE id = 219;</v>
      </c>
      <c r="O92" t="str">
        <f t="shared" si="22"/>
        <v>UPDATE termekek SET id=10091 WHERE id=219;</v>
      </c>
      <c r="P92" s="1" t="str">
        <f t="shared" si="23"/>
        <v>UPDATE rendelesek SET etelid=10091 WHERE etelid=219;</v>
      </c>
    </row>
    <row r="93" spans="1:16" x14ac:dyDescent="0.25">
      <c r="A93">
        <v>220</v>
      </c>
      <c r="B93" t="s">
        <v>41</v>
      </c>
      <c r="C93">
        <v>290</v>
      </c>
      <c r="D93">
        <v>10</v>
      </c>
      <c r="E93">
        <v>0</v>
      </c>
      <c r="G93" t="str">
        <f>VLOOKUP(Táblázat1[[#This Row],[kategoriaId]],$A$124:$B$135,2)</f>
        <v>Borok</v>
      </c>
      <c r="H93">
        <v>92</v>
      </c>
      <c r="I93" t="str">
        <f t="shared" si="16"/>
        <v>UPDATE rendelesek SET nev = 'Vörös ' WHERE etelid = 220;</v>
      </c>
      <c r="J93" t="str">
        <f t="shared" si="17"/>
        <v>UPDATE termekek SET nev = 'Vörös ' WHERE id = 220;</v>
      </c>
      <c r="K93" t="str">
        <f t="shared" si="18"/>
        <v/>
      </c>
      <c r="L93" t="str">
        <f t="shared" si="19"/>
        <v/>
      </c>
      <c r="M93" t="str">
        <f t="shared" si="20"/>
        <v/>
      </c>
      <c r="N93" t="str">
        <f t="shared" si="21"/>
        <v>UPDATE termekek SET kategoriaid = '10' WHERE id = 220;</v>
      </c>
      <c r="O93" t="str">
        <f t="shared" si="22"/>
        <v>UPDATE termekek SET id=10092 WHERE id=220;</v>
      </c>
      <c r="P93" s="1" t="str">
        <f t="shared" si="23"/>
        <v>UPDATE rendelesek SET etelid=10092 WHERE etelid=220;</v>
      </c>
    </row>
    <row r="94" spans="1:16" x14ac:dyDescent="0.25">
      <c r="A94">
        <v>238</v>
      </c>
      <c r="B94" t="s">
        <v>42</v>
      </c>
      <c r="C94">
        <v>490</v>
      </c>
      <c r="D94">
        <v>10</v>
      </c>
      <c r="E94">
        <v>0</v>
      </c>
      <c r="G94" t="str">
        <f>VLOOKUP(Táblázat1[[#This Row],[kategoriaId]],$A$124:$B$135,2)</f>
        <v>Borok</v>
      </c>
      <c r="H94">
        <v>93</v>
      </c>
      <c r="I94" t="str">
        <f t="shared" si="16"/>
        <v>UPDATE rendelesek SET nev = 'Löwenbrau' WHERE etelid = 238;</v>
      </c>
      <c r="J94" t="str">
        <f t="shared" si="17"/>
        <v>UPDATE termekek SET nev = 'Löwenbrau' WHERE id = 238;</v>
      </c>
      <c r="K94" t="str">
        <f t="shared" si="18"/>
        <v/>
      </c>
      <c r="L94" t="str">
        <f t="shared" si="19"/>
        <v/>
      </c>
      <c r="M94" t="str">
        <f t="shared" si="20"/>
        <v/>
      </c>
      <c r="N94" t="str">
        <f t="shared" si="21"/>
        <v>UPDATE termekek SET kategoriaid = '10' WHERE id = 238;</v>
      </c>
      <c r="O94" t="str">
        <f t="shared" si="22"/>
        <v>UPDATE termekek SET id=10093 WHERE id=238;</v>
      </c>
      <c r="P94" s="1" t="str">
        <f t="shared" si="23"/>
        <v>UPDATE rendelesek SET etelid=10093 WHERE etelid=238;</v>
      </c>
    </row>
    <row r="95" spans="1:16" x14ac:dyDescent="0.25">
      <c r="A95">
        <v>350</v>
      </c>
      <c r="B95" t="s">
        <v>143</v>
      </c>
      <c r="C95">
        <v>550</v>
      </c>
      <c r="D95">
        <v>10</v>
      </c>
      <c r="E95">
        <v>0</v>
      </c>
      <c r="G95" t="str">
        <f>VLOOKUP(Táblázat1[[#This Row],[kategoriaId]],$A$124:$B$135,2)</f>
        <v>Borok</v>
      </c>
      <c r="H95">
        <v>94</v>
      </c>
      <c r="I95" t="str">
        <f t="shared" si="16"/>
        <v>UPDATE rendelesek SET nev = 'Almalé szűretlen' WHERE etelid = 350;</v>
      </c>
      <c r="J95" t="str">
        <f t="shared" si="17"/>
        <v>UPDATE termekek SET nev = 'Almalé szűretlen' WHERE id = 350;</v>
      </c>
      <c r="K95" t="str">
        <f t="shared" si="18"/>
        <v/>
      </c>
      <c r="L95" t="str">
        <f t="shared" si="19"/>
        <v/>
      </c>
      <c r="M95" t="str">
        <f t="shared" si="20"/>
        <v/>
      </c>
      <c r="N95" t="str">
        <f t="shared" si="21"/>
        <v>UPDATE termekek SET kategoriaid = '10' WHERE id = 350;</v>
      </c>
      <c r="O95" t="str">
        <f t="shared" si="22"/>
        <v>UPDATE termekek SET id=10094 WHERE id=350;</v>
      </c>
      <c r="P95" s="1" t="str">
        <f t="shared" si="23"/>
        <v>UPDATE rendelesek SET etelid=10094 WHERE etelid=350;</v>
      </c>
    </row>
    <row r="96" spans="1:16" x14ac:dyDescent="0.25">
      <c r="A96">
        <v>509</v>
      </c>
      <c r="B96" t="s">
        <v>144</v>
      </c>
      <c r="C96">
        <v>100</v>
      </c>
      <c r="D96">
        <v>10</v>
      </c>
      <c r="E96">
        <v>0</v>
      </c>
      <c r="G96" t="str">
        <f>VLOOKUP(Táblázat1[[#This Row],[kategoriaId]],$A$124:$B$135,2)</f>
        <v>Borok</v>
      </c>
      <c r="H96">
        <v>95</v>
      </c>
      <c r="I96" t="str">
        <f t="shared" si="16"/>
        <v>UPDATE rendelesek SET nev = 'Fröccs' WHERE etelid = 509;</v>
      </c>
      <c r="J96" t="str">
        <f t="shared" si="17"/>
        <v>UPDATE termekek SET nev = 'Fröccs' WHERE id = 509;</v>
      </c>
      <c r="K96" t="str">
        <f t="shared" si="18"/>
        <v/>
      </c>
      <c r="L96" t="str">
        <f t="shared" si="19"/>
        <v/>
      </c>
      <c r="M96" t="str">
        <f t="shared" si="20"/>
        <v/>
      </c>
      <c r="N96" t="str">
        <f t="shared" si="21"/>
        <v>UPDATE termekek SET kategoriaid = '10' WHERE id = 509;</v>
      </c>
      <c r="O96" t="str">
        <f t="shared" si="22"/>
        <v>UPDATE termekek SET id=10095 WHERE id=509;</v>
      </c>
      <c r="P96" s="1" t="str">
        <f t="shared" si="23"/>
        <v>UPDATE rendelesek SET etelid=10095 WHERE etelid=509;</v>
      </c>
    </row>
    <row r="97" spans="1:16" x14ac:dyDescent="0.25">
      <c r="A97">
        <v>653</v>
      </c>
      <c r="B97" t="s">
        <v>90</v>
      </c>
      <c r="C97">
        <v>690</v>
      </c>
      <c r="D97">
        <v>10</v>
      </c>
      <c r="E97">
        <v>0</v>
      </c>
      <c r="G97" t="str">
        <f>VLOOKUP(Táblázat1[[#This Row],[kategoriaId]],$A$124:$B$135,2)</f>
        <v>Borok</v>
      </c>
      <c r="H97">
        <v>96</v>
      </c>
      <c r="I97" t="str">
        <f t="shared" si="16"/>
        <v>UPDATE rendelesek SET nev = 'Forralt bor' WHERE etelid = 653;</v>
      </c>
      <c r="J97" t="str">
        <f t="shared" si="17"/>
        <v>UPDATE termekek SET nev = 'Forralt bor' WHERE id = 653;</v>
      </c>
      <c r="K97" t="str">
        <f t="shared" si="18"/>
        <v/>
      </c>
      <c r="L97" t="str">
        <f t="shared" si="19"/>
        <v/>
      </c>
      <c r="M97" t="str">
        <f t="shared" si="20"/>
        <v/>
      </c>
      <c r="N97" t="str">
        <f t="shared" si="21"/>
        <v>UPDATE termekek SET kategoriaid = '10' WHERE id = 653;</v>
      </c>
      <c r="O97" t="str">
        <f t="shared" si="22"/>
        <v>UPDATE termekek SET id=10096 WHERE id=653;</v>
      </c>
      <c r="P97" s="1" t="str">
        <f t="shared" si="23"/>
        <v>UPDATE rendelesek SET etelid=10096 WHERE etelid=653;</v>
      </c>
    </row>
    <row r="98" spans="1:16" x14ac:dyDescent="0.25">
      <c r="A98">
        <v>678</v>
      </c>
      <c r="B98" t="s">
        <v>92</v>
      </c>
      <c r="C98">
        <v>390</v>
      </c>
      <c r="D98">
        <v>10</v>
      </c>
      <c r="E98">
        <v>0</v>
      </c>
      <c r="F98">
        <v>-1</v>
      </c>
      <c r="G98" t="str">
        <f>VLOOKUP(Táblázat1[[#This Row],[kategoriaId]],$A$124:$B$135,2)</f>
        <v>Borok</v>
      </c>
      <c r="H98">
        <v>97</v>
      </c>
      <c r="I98" t="str">
        <f t="shared" ref="I98:I122" si="24">"UPDATE rendelesek SET nev = '" &amp; B98 &amp; "' WHERE etelid = " &amp; A98 &amp; ";"</f>
        <v>UPDATE rendelesek SET nev = 'Fehér üveges dl' WHERE etelid = 678;</v>
      </c>
      <c r="J98" t="str">
        <f t="shared" ref="J98:J122" si="25">"UPDATE termekek SET nev = '" &amp; B98 &amp; "' WHERE id = " &amp; A98 &amp; ";"</f>
        <v>UPDATE termekek SET nev = 'Fehér üveges dl' WHERE id = 678;</v>
      </c>
      <c r="K98" t="str">
        <f t="shared" ref="K98:K122" si="26">IF(F98&lt;&gt;0,"UPDATE rendelesek SET nev = (SELECT nev from termekek WHERE id = " &amp; F98 &amp; "), ar = (SELECT ar from termekek WHERE id = " &amp; F98 &amp; "), etelid = " &amp; F98 &amp; " WHERE etelid = " &amp; A98 &amp; ";","")</f>
        <v>UPDATE rendelesek SET nev = (SELECT nev from termekek WHERE id = -1), ar = (SELECT ar from termekek WHERE id = -1), etelid = -1 WHERE etelid = 678;</v>
      </c>
      <c r="L98" t="str">
        <f t="shared" ref="L98:L122" si="27">IF(F98&lt;&gt;0,"DELETE FROM termekek WHERE id = " &amp; A98 &amp; ";","")</f>
        <v>DELETE FROM termekek WHERE id = 678;</v>
      </c>
      <c r="M98" t="str">
        <f t="shared" ref="M98:M122" si="28">IF(F98=-1,"DELETE FROM rendelesek WHERE etelid = " &amp; A98 &amp; ";","")</f>
        <v>DELETE FROM rendelesek WHERE etelid = 678;</v>
      </c>
      <c r="N98" t="str">
        <f t="shared" ref="N98:N122" si="29">"UPDATE termekek SET kategoriaid = '" &amp; D98 &amp; "' WHERE id = " &amp; A98 &amp; ";"</f>
        <v>UPDATE termekek SET kategoriaid = '10' WHERE id = 678;</v>
      </c>
      <c r="O98" t="str">
        <f t="shared" ref="O98:O122" si="30">"UPDATE termekek SET id=" &amp; H98+10000 &amp; " WHERE id=" &amp; A98 &amp; ";"</f>
        <v>UPDATE termekek SET id=10097 WHERE id=678;</v>
      </c>
      <c r="P98" s="1" t="str">
        <f t="shared" ref="P98:P122" si="31">"UPDATE rendelesek SET etelid=" &amp; H98+10000 &amp; " WHERE etelid=" &amp; A98 &amp; ";"</f>
        <v>UPDATE rendelesek SET etelid=10097 WHERE etelid=678;</v>
      </c>
    </row>
    <row r="99" spans="1:16" x14ac:dyDescent="0.25">
      <c r="A99">
        <v>679</v>
      </c>
      <c r="B99" t="s">
        <v>93</v>
      </c>
      <c r="C99">
        <v>390</v>
      </c>
      <c r="D99">
        <v>10</v>
      </c>
      <c r="E99">
        <v>0</v>
      </c>
      <c r="F99">
        <v>-1</v>
      </c>
      <c r="G99" t="str">
        <f>VLOOKUP(Táblázat1[[#This Row],[kategoriaId]],$A$124:$B$135,2)</f>
        <v>Borok</v>
      </c>
      <c r="H99">
        <v>98</v>
      </c>
      <c r="I99" t="str">
        <f t="shared" si="24"/>
        <v>UPDATE rendelesek SET nev = 'Vörös üveges dl' WHERE etelid = 679;</v>
      </c>
      <c r="J99" t="str">
        <f t="shared" si="25"/>
        <v>UPDATE termekek SET nev = 'Vörös üveges dl' WHERE id = 679;</v>
      </c>
      <c r="K99" t="str">
        <f t="shared" si="26"/>
        <v>UPDATE rendelesek SET nev = (SELECT nev from termekek WHERE id = -1), ar = (SELECT ar from termekek WHERE id = -1), etelid = -1 WHERE etelid = 679;</v>
      </c>
      <c r="L99" t="str">
        <f t="shared" si="27"/>
        <v>DELETE FROM termekek WHERE id = 679;</v>
      </c>
      <c r="M99" t="str">
        <f t="shared" si="28"/>
        <v>DELETE FROM rendelesek WHERE etelid = 679;</v>
      </c>
      <c r="N99" t="str">
        <f t="shared" si="29"/>
        <v>UPDATE termekek SET kategoriaid = '10' WHERE id = 679;</v>
      </c>
      <c r="O99" t="str">
        <f t="shared" si="30"/>
        <v>UPDATE termekek SET id=10098 WHERE id=679;</v>
      </c>
      <c r="P99" s="1" t="str">
        <f t="shared" si="31"/>
        <v>UPDATE rendelesek SET etelid=10098 WHERE etelid=679;</v>
      </c>
    </row>
    <row r="100" spans="1:16" x14ac:dyDescent="0.25">
      <c r="A100">
        <v>680</v>
      </c>
      <c r="B100" t="s">
        <v>94</v>
      </c>
      <c r="C100">
        <v>390</v>
      </c>
      <c r="D100">
        <v>10</v>
      </c>
      <c r="E100">
        <v>0</v>
      </c>
      <c r="F100">
        <v>-1</v>
      </c>
      <c r="G100" t="str">
        <f>VLOOKUP(Táblázat1[[#This Row],[kategoriaId]],$A$124:$B$135,2)</f>
        <v>Borok</v>
      </c>
      <c r="H100">
        <v>99</v>
      </c>
      <c r="I100" t="str">
        <f t="shared" si="24"/>
        <v>UPDATE rendelesek SET nev = 'Rosé üveges dl' WHERE etelid = 680;</v>
      </c>
      <c r="J100" t="str">
        <f t="shared" si="25"/>
        <v>UPDATE termekek SET nev = 'Rosé üveges dl' WHERE id = 680;</v>
      </c>
      <c r="K100" t="str">
        <f t="shared" si="26"/>
        <v>UPDATE rendelesek SET nev = (SELECT nev from termekek WHERE id = -1), ar = (SELECT ar from termekek WHERE id = -1), etelid = -1 WHERE etelid = 680;</v>
      </c>
      <c r="L100" t="str">
        <f t="shared" si="27"/>
        <v>DELETE FROM termekek WHERE id = 680;</v>
      </c>
      <c r="M100" t="str">
        <f t="shared" si="28"/>
        <v>DELETE FROM rendelesek WHERE etelid = 680;</v>
      </c>
      <c r="N100" t="str">
        <f t="shared" si="29"/>
        <v>UPDATE termekek SET kategoriaid = '10' WHERE id = 680;</v>
      </c>
      <c r="O100" t="str">
        <f t="shared" si="30"/>
        <v>UPDATE termekek SET id=10099 WHERE id=680;</v>
      </c>
      <c r="P100" s="1" t="str">
        <f t="shared" si="31"/>
        <v>UPDATE rendelesek SET etelid=10099 WHERE etelid=680;</v>
      </c>
    </row>
    <row r="101" spans="1:16" x14ac:dyDescent="0.25">
      <c r="A101">
        <v>257</v>
      </c>
      <c r="B101" t="s">
        <v>47</v>
      </c>
      <c r="C101">
        <v>740</v>
      </c>
      <c r="D101">
        <v>11</v>
      </c>
      <c r="E101">
        <v>0</v>
      </c>
      <c r="G101" t="str">
        <f>VLOOKUP(Táblázat1[[#This Row],[kategoriaId]],$A$124:$B$135,2)</f>
        <v>Égetett szeszek</v>
      </c>
      <c r="H101">
        <v>100</v>
      </c>
      <c r="I101" t="str">
        <f t="shared" si="24"/>
        <v>UPDATE rendelesek SET nev = 'Finlandia , finlandia ízek 5 cl' WHERE etelid = 257;</v>
      </c>
      <c r="J101" t="str">
        <f t="shared" si="25"/>
        <v>UPDATE termekek SET nev = 'Finlandia , finlandia ízek 5 cl' WHERE id = 257;</v>
      </c>
      <c r="K101" t="str">
        <f t="shared" si="26"/>
        <v/>
      </c>
      <c r="L101" t="str">
        <f t="shared" si="27"/>
        <v/>
      </c>
      <c r="M101" t="str">
        <f t="shared" si="28"/>
        <v/>
      </c>
      <c r="N101" t="str">
        <f t="shared" si="29"/>
        <v>UPDATE termekek SET kategoriaid = '11' WHERE id = 257;</v>
      </c>
      <c r="O101" t="str">
        <f t="shared" si="30"/>
        <v>UPDATE termekek SET id=10100 WHERE id=257;</v>
      </c>
      <c r="P101" s="1" t="str">
        <f t="shared" si="31"/>
        <v>UPDATE rendelesek SET etelid=10100 WHERE etelid=257;</v>
      </c>
    </row>
    <row r="102" spans="1:16" x14ac:dyDescent="0.25">
      <c r="A102">
        <v>260</v>
      </c>
      <c r="B102" t="s">
        <v>48</v>
      </c>
      <c r="C102">
        <v>440</v>
      </c>
      <c r="D102">
        <v>11</v>
      </c>
      <c r="E102">
        <v>0</v>
      </c>
      <c r="G102" t="str">
        <f>VLOOKUP(Táblázat1[[#This Row],[kategoriaId]],$A$124:$B$135,2)</f>
        <v>Égetett szeszek</v>
      </c>
      <c r="H102">
        <v>101</v>
      </c>
      <c r="I102" t="str">
        <f t="shared" si="24"/>
        <v>UPDATE rendelesek SET nev = 'Unicum, next szilvás 3 cl' WHERE etelid = 260;</v>
      </c>
      <c r="J102" t="str">
        <f t="shared" si="25"/>
        <v>UPDATE termekek SET nev = 'Unicum, next szilvás 3 cl' WHERE id = 260;</v>
      </c>
      <c r="K102" t="str">
        <f t="shared" si="26"/>
        <v/>
      </c>
      <c r="L102" t="str">
        <f t="shared" si="27"/>
        <v/>
      </c>
      <c r="M102" t="str">
        <f t="shared" si="28"/>
        <v/>
      </c>
      <c r="N102" t="str">
        <f t="shared" si="29"/>
        <v>UPDATE termekek SET kategoriaid = '11' WHERE id = 260;</v>
      </c>
      <c r="O102" t="str">
        <f t="shared" si="30"/>
        <v>UPDATE termekek SET id=10101 WHERE id=260;</v>
      </c>
      <c r="P102" s="1" t="str">
        <f t="shared" si="31"/>
        <v>UPDATE rendelesek SET etelid=10101 WHERE etelid=260;</v>
      </c>
    </row>
    <row r="103" spans="1:16" x14ac:dyDescent="0.25">
      <c r="A103">
        <v>261</v>
      </c>
      <c r="B103" t="s">
        <v>49</v>
      </c>
      <c r="C103">
        <v>730</v>
      </c>
      <c r="D103">
        <v>11</v>
      </c>
      <c r="E103">
        <v>0</v>
      </c>
      <c r="G103" t="str">
        <f>VLOOKUP(Táblázat1[[#This Row],[kategoriaId]],$A$124:$B$135,2)</f>
        <v>Égetett szeszek</v>
      </c>
      <c r="H103">
        <v>102</v>
      </c>
      <c r="I103" t="str">
        <f t="shared" si="24"/>
        <v>UPDATE rendelesek SET nev = 'Unicum, next szilvás 5 cl' WHERE etelid = 261;</v>
      </c>
      <c r="J103" t="str">
        <f t="shared" si="25"/>
        <v>UPDATE termekek SET nev = 'Unicum, next szilvás 5 cl' WHERE id = 261;</v>
      </c>
      <c r="K103" t="str">
        <f t="shared" si="26"/>
        <v/>
      </c>
      <c r="L103" t="str">
        <f t="shared" si="27"/>
        <v/>
      </c>
      <c r="M103" t="str">
        <f t="shared" si="28"/>
        <v/>
      </c>
      <c r="N103" t="str">
        <f t="shared" si="29"/>
        <v>UPDATE termekek SET kategoriaid = '11' WHERE id = 261;</v>
      </c>
      <c r="O103" t="str">
        <f t="shared" si="30"/>
        <v>UPDATE termekek SET id=10102 WHERE id=261;</v>
      </c>
      <c r="P103" s="1" t="str">
        <f t="shared" si="31"/>
        <v>UPDATE rendelesek SET etelid=10102 WHERE etelid=261;</v>
      </c>
    </row>
    <row r="104" spans="1:16" x14ac:dyDescent="0.25">
      <c r="A104">
        <v>262</v>
      </c>
      <c r="B104" t="s">
        <v>50</v>
      </c>
      <c r="C104">
        <v>440</v>
      </c>
      <c r="D104">
        <v>11</v>
      </c>
      <c r="E104">
        <v>0</v>
      </c>
      <c r="G104" t="str">
        <f>VLOOKUP(Táblázat1[[#This Row],[kategoriaId]],$A$124:$B$135,2)</f>
        <v>Égetett szeszek</v>
      </c>
      <c r="H104">
        <v>103</v>
      </c>
      <c r="I104" t="str">
        <f t="shared" si="24"/>
        <v>UPDATE rendelesek SET nev = 'Jagermaister 3 cl' WHERE etelid = 262;</v>
      </c>
      <c r="J104" t="str">
        <f t="shared" si="25"/>
        <v>UPDATE termekek SET nev = 'Jagermaister 3 cl' WHERE id = 262;</v>
      </c>
      <c r="K104" t="str">
        <f t="shared" si="26"/>
        <v/>
      </c>
      <c r="L104" t="str">
        <f t="shared" si="27"/>
        <v/>
      </c>
      <c r="M104" t="str">
        <f t="shared" si="28"/>
        <v/>
      </c>
      <c r="N104" t="str">
        <f t="shared" si="29"/>
        <v>UPDATE termekek SET kategoriaid = '11' WHERE id = 262;</v>
      </c>
      <c r="O104" t="str">
        <f t="shared" si="30"/>
        <v>UPDATE termekek SET id=10103 WHERE id=262;</v>
      </c>
      <c r="P104" s="1" t="str">
        <f t="shared" si="31"/>
        <v>UPDATE rendelesek SET etelid=10103 WHERE etelid=262;</v>
      </c>
    </row>
    <row r="105" spans="1:16" x14ac:dyDescent="0.25">
      <c r="A105">
        <v>263</v>
      </c>
      <c r="B105" t="s">
        <v>51</v>
      </c>
      <c r="C105">
        <v>730</v>
      </c>
      <c r="D105">
        <v>11</v>
      </c>
      <c r="E105">
        <v>0</v>
      </c>
      <c r="G105" t="str">
        <f>VLOOKUP(Táblázat1[[#This Row],[kategoriaId]],$A$124:$B$135,2)</f>
        <v>Égetett szeszek</v>
      </c>
      <c r="H105">
        <v>104</v>
      </c>
      <c r="I105" t="str">
        <f t="shared" si="24"/>
        <v>UPDATE rendelesek SET nev = 'Jagermaister 5 cl' WHERE etelid = 263;</v>
      </c>
      <c r="J105" t="str">
        <f t="shared" si="25"/>
        <v>UPDATE termekek SET nev = 'Jagermaister 5 cl' WHERE id = 263;</v>
      </c>
      <c r="K105" t="str">
        <f t="shared" si="26"/>
        <v/>
      </c>
      <c r="L105" t="str">
        <f t="shared" si="27"/>
        <v/>
      </c>
      <c r="M105" t="str">
        <f t="shared" si="28"/>
        <v/>
      </c>
      <c r="N105" t="str">
        <f t="shared" si="29"/>
        <v>UPDATE termekek SET kategoriaid = '11' WHERE id = 263;</v>
      </c>
      <c r="O105" t="str">
        <f t="shared" si="30"/>
        <v>UPDATE termekek SET id=10104 WHERE id=263;</v>
      </c>
      <c r="P105" s="1" t="str">
        <f t="shared" si="31"/>
        <v>UPDATE rendelesek SET etelid=10104 WHERE etelid=263;</v>
      </c>
    </row>
    <row r="106" spans="1:16" x14ac:dyDescent="0.25">
      <c r="A106">
        <v>264</v>
      </c>
      <c r="B106" t="s">
        <v>52</v>
      </c>
      <c r="C106">
        <v>480</v>
      </c>
      <c r="D106">
        <v>11</v>
      </c>
      <c r="E106">
        <v>0</v>
      </c>
      <c r="G106" t="str">
        <f>VLOOKUP(Táblázat1[[#This Row],[kategoriaId]],$A$124:$B$135,2)</f>
        <v>Égetett szeszek</v>
      </c>
      <c r="H106">
        <v>105</v>
      </c>
      <c r="I106" t="str">
        <f t="shared" si="24"/>
        <v>UPDATE rendelesek SET nev = 'Becherovka 3cl' WHERE etelid = 264;</v>
      </c>
      <c r="J106" t="str">
        <f t="shared" si="25"/>
        <v>UPDATE termekek SET nev = 'Becherovka 3cl' WHERE id = 264;</v>
      </c>
      <c r="K106" t="str">
        <f t="shared" si="26"/>
        <v/>
      </c>
      <c r="L106" t="str">
        <f t="shared" si="27"/>
        <v/>
      </c>
      <c r="M106" t="str">
        <f t="shared" si="28"/>
        <v/>
      </c>
      <c r="N106" t="str">
        <f t="shared" si="29"/>
        <v>UPDATE termekek SET kategoriaid = '11' WHERE id = 264;</v>
      </c>
      <c r="O106" t="str">
        <f t="shared" si="30"/>
        <v>UPDATE termekek SET id=10105 WHERE id=264;</v>
      </c>
      <c r="P106" s="1" t="str">
        <f t="shared" si="31"/>
        <v>UPDATE rendelesek SET etelid=10105 WHERE etelid=264;</v>
      </c>
    </row>
    <row r="107" spans="1:16" x14ac:dyDescent="0.25">
      <c r="A107">
        <v>275</v>
      </c>
      <c r="B107" t="s">
        <v>53</v>
      </c>
      <c r="C107">
        <v>800</v>
      </c>
      <c r="D107">
        <v>11</v>
      </c>
      <c r="E107">
        <v>0</v>
      </c>
      <c r="G107" t="str">
        <f>VLOOKUP(Táblázat1[[#This Row],[kategoriaId]],$A$124:$B$135,2)</f>
        <v>Égetett szeszek</v>
      </c>
      <c r="H107">
        <v>106</v>
      </c>
      <c r="I107" t="str">
        <f t="shared" si="24"/>
        <v>UPDATE rendelesek SET nev = 'Ballantines 5 cl' WHERE etelid = 275;</v>
      </c>
      <c r="J107" t="str">
        <f t="shared" si="25"/>
        <v>UPDATE termekek SET nev = 'Ballantines 5 cl' WHERE id = 275;</v>
      </c>
      <c r="K107" t="str">
        <f t="shared" si="26"/>
        <v/>
      </c>
      <c r="L107" t="str">
        <f t="shared" si="27"/>
        <v/>
      </c>
      <c r="M107" t="str">
        <f t="shared" si="28"/>
        <v/>
      </c>
      <c r="N107" t="str">
        <f t="shared" si="29"/>
        <v>UPDATE termekek SET kategoriaid = '11' WHERE id = 275;</v>
      </c>
      <c r="O107" t="str">
        <f t="shared" si="30"/>
        <v>UPDATE termekek SET id=10106 WHERE id=275;</v>
      </c>
      <c r="P107" s="1" t="str">
        <f t="shared" si="31"/>
        <v>UPDATE rendelesek SET etelid=10106 WHERE etelid=275;</v>
      </c>
    </row>
    <row r="108" spans="1:16" x14ac:dyDescent="0.25">
      <c r="A108">
        <v>277</v>
      </c>
      <c r="B108" t="s">
        <v>54</v>
      </c>
      <c r="C108">
        <v>780</v>
      </c>
      <c r="D108">
        <v>11</v>
      </c>
      <c r="E108">
        <v>0</v>
      </c>
      <c r="G108" t="str">
        <f>VLOOKUP(Táblázat1[[#This Row],[kategoriaId]],$A$124:$B$135,2)</f>
        <v>Égetett szeszek</v>
      </c>
      <c r="H108">
        <v>107</v>
      </c>
      <c r="I108" t="str">
        <f t="shared" si="24"/>
        <v>UPDATE rendelesek SET nev = 'Johnie walker 5 cl' WHERE etelid = 277;</v>
      </c>
      <c r="J108" t="str">
        <f t="shared" si="25"/>
        <v>UPDATE termekek SET nev = 'Johnie walker 5 cl' WHERE id = 277;</v>
      </c>
      <c r="K108" t="str">
        <f t="shared" si="26"/>
        <v/>
      </c>
      <c r="L108" t="str">
        <f t="shared" si="27"/>
        <v/>
      </c>
      <c r="M108" t="str">
        <f t="shared" si="28"/>
        <v/>
      </c>
      <c r="N108" t="str">
        <f t="shared" si="29"/>
        <v>UPDATE termekek SET kategoriaid = '11' WHERE id = 277;</v>
      </c>
      <c r="O108" t="str">
        <f t="shared" si="30"/>
        <v>UPDATE termekek SET id=10107 WHERE id=277;</v>
      </c>
      <c r="P108" s="1" t="str">
        <f t="shared" si="31"/>
        <v>UPDATE rendelesek SET etelid=10107 WHERE etelid=277;</v>
      </c>
    </row>
    <row r="109" spans="1:16" x14ac:dyDescent="0.25">
      <c r="A109">
        <v>281</v>
      </c>
      <c r="B109" t="s">
        <v>55</v>
      </c>
      <c r="C109">
        <v>1050</v>
      </c>
      <c r="D109">
        <v>11</v>
      </c>
      <c r="E109">
        <v>0</v>
      </c>
      <c r="G109" t="str">
        <f>VLOOKUP(Táblázat1[[#This Row],[kategoriaId]],$A$124:$B$135,2)</f>
        <v>Égetett szeszek</v>
      </c>
      <c r="H109">
        <v>108</v>
      </c>
      <c r="I109" t="str">
        <f t="shared" si="24"/>
        <v>UPDATE rendelesek SET nev = 'Jameson 5 cl' WHERE etelid = 281;</v>
      </c>
      <c r="J109" t="str">
        <f t="shared" si="25"/>
        <v>UPDATE termekek SET nev = 'Jameson 5 cl' WHERE id = 281;</v>
      </c>
      <c r="K109" t="str">
        <f t="shared" si="26"/>
        <v/>
      </c>
      <c r="L109" t="str">
        <f t="shared" si="27"/>
        <v/>
      </c>
      <c r="M109" t="str">
        <f t="shared" si="28"/>
        <v/>
      </c>
      <c r="N109" t="str">
        <f t="shared" si="29"/>
        <v>UPDATE termekek SET kategoriaid = '11' WHERE id = 281;</v>
      </c>
      <c r="O109" t="str">
        <f t="shared" si="30"/>
        <v>UPDATE termekek SET id=10108 WHERE id=281;</v>
      </c>
      <c r="P109" s="1" t="str">
        <f t="shared" si="31"/>
        <v>UPDATE rendelesek SET etelid=10108 WHERE etelid=281;</v>
      </c>
    </row>
    <row r="110" spans="1:16" x14ac:dyDescent="0.25">
      <c r="A110">
        <v>287</v>
      </c>
      <c r="B110" t="s">
        <v>56</v>
      </c>
      <c r="C110">
        <v>890</v>
      </c>
      <c r="D110">
        <v>11</v>
      </c>
      <c r="E110">
        <v>0</v>
      </c>
      <c r="G110" t="str">
        <f>VLOOKUP(Táblázat1[[#This Row],[kategoriaId]],$A$124:$B$135,2)</f>
        <v>Égetett szeszek</v>
      </c>
      <c r="H110">
        <v>109</v>
      </c>
      <c r="I110" t="str">
        <f t="shared" si="24"/>
        <v>UPDATE rendelesek SET nev = 'Metaxxa * * * * *  5 cl' WHERE etelid = 287;</v>
      </c>
      <c r="J110" t="str">
        <f t="shared" si="25"/>
        <v>UPDATE termekek SET nev = 'Metaxxa * * * * *  5 cl' WHERE id = 287;</v>
      </c>
      <c r="K110" t="str">
        <f t="shared" si="26"/>
        <v/>
      </c>
      <c r="L110" t="str">
        <f t="shared" si="27"/>
        <v/>
      </c>
      <c r="M110" t="str">
        <f t="shared" si="28"/>
        <v/>
      </c>
      <c r="N110" t="str">
        <f t="shared" si="29"/>
        <v>UPDATE termekek SET kategoriaid = '11' WHERE id = 287;</v>
      </c>
      <c r="O110" t="str">
        <f t="shared" si="30"/>
        <v>UPDATE termekek SET id=10109 WHERE id=287;</v>
      </c>
      <c r="P110" s="1" t="str">
        <f t="shared" si="31"/>
        <v>UPDATE rendelesek SET etelid=10109 WHERE etelid=287;</v>
      </c>
    </row>
    <row r="111" spans="1:16" x14ac:dyDescent="0.25">
      <c r="A111">
        <v>291</v>
      </c>
      <c r="B111" t="s">
        <v>57</v>
      </c>
      <c r="C111">
        <v>640</v>
      </c>
      <c r="D111">
        <v>11</v>
      </c>
      <c r="E111">
        <v>0</v>
      </c>
      <c r="G111" t="str">
        <f>VLOOKUP(Táblázat1[[#This Row],[kategoriaId]],$A$124:$B$135,2)</f>
        <v>Égetett szeszek</v>
      </c>
      <c r="H111">
        <v>110</v>
      </c>
      <c r="I111" t="str">
        <f t="shared" si="24"/>
        <v>UPDATE rendelesek SET nev = 'Martini ' WHERE etelid = 291;</v>
      </c>
      <c r="J111" t="str">
        <f t="shared" si="25"/>
        <v>UPDATE termekek SET nev = 'Martini ' WHERE id = 291;</v>
      </c>
      <c r="K111" t="str">
        <f t="shared" si="26"/>
        <v/>
      </c>
      <c r="L111" t="str">
        <f t="shared" si="27"/>
        <v/>
      </c>
      <c r="M111" t="str">
        <f t="shared" si="28"/>
        <v/>
      </c>
      <c r="N111" t="str">
        <f t="shared" si="29"/>
        <v>UPDATE termekek SET kategoriaid = '11' WHERE id = 291;</v>
      </c>
      <c r="O111" t="str">
        <f t="shared" si="30"/>
        <v>UPDATE termekek SET id=10110 WHERE id=291;</v>
      </c>
      <c r="P111" s="1" t="str">
        <f t="shared" si="31"/>
        <v>UPDATE rendelesek SET etelid=10110 WHERE etelid=291;</v>
      </c>
    </row>
    <row r="112" spans="1:16" x14ac:dyDescent="0.25">
      <c r="A112">
        <v>310</v>
      </c>
      <c r="B112" t="s">
        <v>58</v>
      </c>
      <c r="C112">
        <v>600</v>
      </c>
      <c r="D112">
        <v>11</v>
      </c>
      <c r="E112">
        <v>0</v>
      </c>
      <c r="G112" t="str">
        <f>VLOOKUP(Táblázat1[[#This Row],[kategoriaId]],$A$124:$B$135,2)</f>
        <v>Égetett szeszek</v>
      </c>
      <c r="H112">
        <v>111</v>
      </c>
      <c r="I112" t="str">
        <f t="shared" si="24"/>
        <v>UPDATE rendelesek SET nev = 'Ördögi pálinkák 3 cl' WHERE etelid = 310;</v>
      </c>
      <c r="J112" t="str">
        <f t="shared" si="25"/>
        <v>UPDATE termekek SET nev = 'Ördögi pálinkák 3 cl' WHERE id = 310;</v>
      </c>
      <c r="K112" t="str">
        <f t="shared" si="26"/>
        <v/>
      </c>
      <c r="L112" t="str">
        <f t="shared" si="27"/>
        <v/>
      </c>
      <c r="M112" t="str">
        <f t="shared" si="28"/>
        <v/>
      </c>
      <c r="N112" t="str">
        <f t="shared" si="29"/>
        <v>UPDATE termekek SET kategoriaid = '11' WHERE id = 310;</v>
      </c>
      <c r="O112" t="str">
        <f t="shared" si="30"/>
        <v>UPDATE termekek SET id=10111 WHERE id=310;</v>
      </c>
      <c r="P112" s="1" t="str">
        <f t="shared" si="31"/>
        <v>UPDATE rendelesek SET etelid=10111 WHERE etelid=310;</v>
      </c>
    </row>
    <row r="113" spans="1:16" x14ac:dyDescent="0.25">
      <c r="A113">
        <v>311</v>
      </c>
      <c r="B113" t="s">
        <v>59</v>
      </c>
      <c r="C113">
        <v>990</v>
      </c>
      <c r="D113">
        <v>11</v>
      </c>
      <c r="E113">
        <v>0</v>
      </c>
      <c r="G113" t="str">
        <f>VLOOKUP(Táblázat1[[#This Row],[kategoriaId]],$A$124:$B$135,2)</f>
        <v>Égetett szeszek</v>
      </c>
      <c r="H113">
        <v>112</v>
      </c>
      <c r="I113" t="str">
        <f t="shared" si="24"/>
        <v>UPDATE rendelesek SET nev = 'Ördögi pálinkák 5 cl' WHERE etelid = 311;</v>
      </c>
      <c r="J113" t="str">
        <f t="shared" si="25"/>
        <v>UPDATE termekek SET nev = 'Ördögi pálinkák 5 cl' WHERE id = 311;</v>
      </c>
      <c r="K113" t="str">
        <f t="shared" si="26"/>
        <v/>
      </c>
      <c r="L113" t="str">
        <f t="shared" si="27"/>
        <v/>
      </c>
      <c r="M113" t="str">
        <f t="shared" si="28"/>
        <v/>
      </c>
      <c r="N113" t="str">
        <f t="shared" si="29"/>
        <v>UPDATE termekek SET kategoriaid = '11' WHERE id = 311;</v>
      </c>
      <c r="O113" t="str">
        <f t="shared" si="30"/>
        <v>UPDATE termekek SET id=10112 WHERE id=311;</v>
      </c>
      <c r="P113" s="1" t="str">
        <f t="shared" si="31"/>
        <v>UPDATE rendelesek SET etelid=10112 WHERE etelid=311;</v>
      </c>
    </row>
    <row r="114" spans="1:16" x14ac:dyDescent="0.25">
      <c r="A114">
        <v>637</v>
      </c>
      <c r="B114" t="s">
        <v>89</v>
      </c>
      <c r="C114">
        <v>100</v>
      </c>
      <c r="D114">
        <v>11</v>
      </c>
      <c r="E114">
        <v>0</v>
      </c>
      <c r="F114">
        <v>-1</v>
      </c>
      <c r="G114" t="str">
        <f>VLOOKUP(Táblázat1[[#This Row],[kategoriaId]],$A$124:$B$135,2)</f>
        <v>Égetett szeszek</v>
      </c>
      <c r="H114">
        <v>113</v>
      </c>
      <c r="I114" t="str">
        <f t="shared" si="24"/>
        <v>UPDATE rendelesek SET nev = 'Méz' WHERE etelid = 637;</v>
      </c>
      <c r="J114" t="str">
        <f t="shared" si="25"/>
        <v>UPDATE termekek SET nev = 'Méz' WHERE id = 637;</v>
      </c>
      <c r="K114" t="str">
        <f t="shared" si="26"/>
        <v>UPDATE rendelesek SET nev = (SELECT nev from termekek WHERE id = -1), ar = (SELECT ar from termekek WHERE id = -1), etelid = -1 WHERE etelid = 637;</v>
      </c>
      <c r="L114" t="str">
        <f t="shared" si="27"/>
        <v>DELETE FROM termekek WHERE id = 637;</v>
      </c>
      <c r="M114" t="str">
        <f t="shared" si="28"/>
        <v>DELETE FROM rendelesek WHERE etelid = 637;</v>
      </c>
      <c r="N114" t="str">
        <f t="shared" si="29"/>
        <v>UPDATE termekek SET kategoriaid = '11' WHERE id = 637;</v>
      </c>
      <c r="O114" t="str">
        <f t="shared" si="30"/>
        <v>UPDATE termekek SET id=10113 WHERE id=637;</v>
      </c>
      <c r="P114" s="1" t="str">
        <f t="shared" si="31"/>
        <v>UPDATE rendelesek SET etelid=10113 WHERE etelid=637;</v>
      </c>
    </row>
    <row r="115" spans="1:16" x14ac:dyDescent="0.25">
      <c r="A115">
        <v>315</v>
      </c>
      <c r="B115" t="s">
        <v>60</v>
      </c>
      <c r="C115">
        <v>390</v>
      </c>
      <c r="D115">
        <v>12</v>
      </c>
      <c r="E115">
        <v>0</v>
      </c>
      <c r="G115" t="str">
        <f>VLOOKUP(Táblázat1[[#This Row],[kategoriaId]],$A$124:$B$135,2)</f>
        <v>Kávék, teák</v>
      </c>
      <c r="H115">
        <v>114</v>
      </c>
      <c r="I115" t="str">
        <f t="shared" si="24"/>
        <v>UPDATE rendelesek SET nev = 'Capuccino' WHERE etelid = 315;</v>
      </c>
      <c r="J115" t="str">
        <f t="shared" si="25"/>
        <v>UPDATE termekek SET nev = 'Capuccino' WHERE id = 315;</v>
      </c>
      <c r="K115" t="str">
        <f t="shared" si="26"/>
        <v/>
      </c>
      <c r="L115" t="str">
        <f t="shared" si="27"/>
        <v/>
      </c>
      <c r="M115" t="str">
        <f t="shared" si="28"/>
        <v/>
      </c>
      <c r="N115" t="str">
        <f t="shared" si="29"/>
        <v>UPDATE termekek SET kategoriaid = '12' WHERE id = 315;</v>
      </c>
      <c r="O115" t="str">
        <f t="shared" si="30"/>
        <v>UPDATE termekek SET id=10114 WHERE id=315;</v>
      </c>
      <c r="P115" s="1" t="str">
        <f t="shared" si="31"/>
        <v>UPDATE rendelesek SET etelid=10114 WHERE etelid=315;</v>
      </c>
    </row>
    <row r="116" spans="1:16" x14ac:dyDescent="0.25">
      <c r="A116">
        <v>317</v>
      </c>
      <c r="B116" t="s">
        <v>61</v>
      </c>
      <c r="C116">
        <v>350</v>
      </c>
      <c r="D116">
        <v>12</v>
      </c>
      <c r="E116">
        <v>0</v>
      </c>
      <c r="G116" t="str">
        <f>VLOOKUP(Táblázat1[[#This Row],[kategoriaId]],$A$124:$B$135,2)</f>
        <v>Kávék, teák</v>
      </c>
      <c r="H116">
        <v>115</v>
      </c>
      <c r="I116" t="str">
        <f t="shared" si="24"/>
        <v>UPDATE rendelesek SET nev = 'Hosszú kávé ' WHERE etelid = 317;</v>
      </c>
      <c r="J116" t="str">
        <f t="shared" si="25"/>
        <v>UPDATE termekek SET nev = 'Hosszú kávé ' WHERE id = 317;</v>
      </c>
      <c r="K116" t="str">
        <f t="shared" si="26"/>
        <v/>
      </c>
      <c r="L116" t="str">
        <f t="shared" si="27"/>
        <v/>
      </c>
      <c r="M116" t="str">
        <f t="shared" si="28"/>
        <v/>
      </c>
      <c r="N116" t="str">
        <f t="shared" si="29"/>
        <v>UPDATE termekek SET kategoriaid = '12' WHERE id = 317;</v>
      </c>
      <c r="O116" t="str">
        <f t="shared" si="30"/>
        <v>UPDATE termekek SET id=10115 WHERE id=317;</v>
      </c>
      <c r="P116" s="1" t="str">
        <f t="shared" si="31"/>
        <v>UPDATE rendelesek SET etelid=10115 WHERE etelid=317;</v>
      </c>
    </row>
    <row r="117" spans="1:16" x14ac:dyDescent="0.25">
      <c r="A117">
        <v>318</v>
      </c>
      <c r="B117" t="s">
        <v>62</v>
      </c>
      <c r="C117">
        <v>350</v>
      </c>
      <c r="D117">
        <v>12</v>
      </c>
      <c r="E117">
        <v>0</v>
      </c>
      <c r="G117" t="str">
        <f>VLOOKUP(Táblázat1[[#This Row],[kategoriaId]],$A$124:$B$135,2)</f>
        <v>Kávék, teák</v>
      </c>
      <c r="H117">
        <v>116</v>
      </c>
      <c r="I117" t="str">
        <f t="shared" si="24"/>
        <v>UPDATE rendelesek SET nev = 'Esspresso ' WHERE etelid = 318;</v>
      </c>
      <c r="J117" t="str">
        <f t="shared" si="25"/>
        <v>UPDATE termekek SET nev = 'Esspresso ' WHERE id = 318;</v>
      </c>
      <c r="K117" t="str">
        <f t="shared" si="26"/>
        <v/>
      </c>
      <c r="L117" t="str">
        <f t="shared" si="27"/>
        <v/>
      </c>
      <c r="M117" t="str">
        <f t="shared" si="28"/>
        <v/>
      </c>
      <c r="N117" t="str">
        <f t="shared" si="29"/>
        <v>UPDATE termekek SET kategoriaid = '12' WHERE id = 318;</v>
      </c>
      <c r="O117" t="str">
        <f t="shared" si="30"/>
        <v>UPDATE termekek SET id=10116 WHERE id=318;</v>
      </c>
      <c r="P117" s="1" t="str">
        <f t="shared" si="31"/>
        <v>UPDATE rendelesek SET etelid=10116 WHERE etelid=318;</v>
      </c>
    </row>
    <row r="118" spans="1:16" x14ac:dyDescent="0.25">
      <c r="A118">
        <v>319</v>
      </c>
      <c r="B118" t="s">
        <v>63</v>
      </c>
      <c r="C118">
        <v>490</v>
      </c>
      <c r="D118">
        <v>12</v>
      </c>
      <c r="E118">
        <v>0</v>
      </c>
      <c r="G118" t="str">
        <f>VLOOKUP(Táblázat1[[#This Row],[kategoriaId]],$A$124:$B$135,2)</f>
        <v>Kávék, teák</v>
      </c>
      <c r="H118">
        <v>117</v>
      </c>
      <c r="I118" t="str">
        <f t="shared" si="24"/>
        <v>UPDATE rendelesek SET nev = 'Cafe Latte 2dl' WHERE etelid = 319;</v>
      </c>
      <c r="J118" t="str">
        <f t="shared" si="25"/>
        <v>UPDATE termekek SET nev = 'Cafe Latte 2dl' WHERE id = 319;</v>
      </c>
      <c r="K118" t="str">
        <f t="shared" si="26"/>
        <v/>
      </c>
      <c r="L118" t="str">
        <f t="shared" si="27"/>
        <v/>
      </c>
      <c r="M118" t="str">
        <f t="shared" si="28"/>
        <v/>
      </c>
      <c r="N118" t="str">
        <f t="shared" si="29"/>
        <v>UPDATE termekek SET kategoriaid = '12' WHERE id = 319;</v>
      </c>
      <c r="O118" t="str">
        <f t="shared" si="30"/>
        <v>UPDATE termekek SET id=10117 WHERE id=319;</v>
      </c>
      <c r="P118" s="1" t="str">
        <f t="shared" si="31"/>
        <v>UPDATE rendelesek SET etelid=10117 WHERE etelid=319;</v>
      </c>
    </row>
    <row r="119" spans="1:16" x14ac:dyDescent="0.25">
      <c r="A119">
        <v>320</v>
      </c>
      <c r="B119" t="s">
        <v>64</v>
      </c>
      <c r="C119">
        <v>590</v>
      </c>
      <c r="D119">
        <v>12</v>
      </c>
      <c r="E119">
        <v>0</v>
      </c>
      <c r="G119" t="str">
        <f>VLOOKUP(Táblázat1[[#This Row],[kategoriaId]],$A$124:$B$135,2)</f>
        <v>Kávék, teák</v>
      </c>
      <c r="H119">
        <v>118</v>
      </c>
      <c r="I119" t="str">
        <f t="shared" si="24"/>
        <v>UPDATE rendelesek SET nev = 'Latte macchiato 3dl' WHERE etelid = 320;</v>
      </c>
      <c r="J119" t="str">
        <f t="shared" si="25"/>
        <v>UPDATE termekek SET nev = 'Latte macchiato 3dl' WHERE id = 320;</v>
      </c>
      <c r="K119" t="str">
        <f t="shared" si="26"/>
        <v/>
      </c>
      <c r="L119" t="str">
        <f t="shared" si="27"/>
        <v/>
      </c>
      <c r="M119" t="str">
        <f t="shared" si="28"/>
        <v/>
      </c>
      <c r="N119" t="str">
        <f t="shared" si="29"/>
        <v>UPDATE termekek SET kategoriaid = '12' WHERE id = 320;</v>
      </c>
      <c r="O119" t="str">
        <f t="shared" si="30"/>
        <v>UPDATE termekek SET id=10118 WHERE id=320;</v>
      </c>
      <c r="P119" s="1" t="str">
        <f t="shared" si="31"/>
        <v>UPDATE rendelesek SET etelid=10118 WHERE etelid=320;</v>
      </c>
    </row>
    <row r="120" spans="1:16" x14ac:dyDescent="0.25">
      <c r="A120">
        <v>324</v>
      </c>
      <c r="B120" t="s">
        <v>65</v>
      </c>
      <c r="C120">
        <v>390</v>
      </c>
      <c r="D120">
        <v>12</v>
      </c>
      <c r="E120">
        <v>0</v>
      </c>
      <c r="G120" t="str">
        <f>VLOOKUP(Táblázat1[[#This Row],[kategoriaId]],$A$124:$B$135,2)</f>
        <v>Kávék, teák</v>
      </c>
      <c r="H120">
        <v>119</v>
      </c>
      <c r="I120" t="str">
        <f t="shared" si="24"/>
        <v>UPDATE rendelesek SET nev = 'Tea ' WHERE etelid = 324;</v>
      </c>
      <c r="J120" t="str">
        <f t="shared" si="25"/>
        <v>UPDATE termekek SET nev = 'Tea ' WHERE id = 324;</v>
      </c>
      <c r="K120" t="str">
        <f t="shared" si="26"/>
        <v/>
      </c>
      <c r="L120" t="str">
        <f t="shared" si="27"/>
        <v/>
      </c>
      <c r="M120" t="str">
        <f t="shared" si="28"/>
        <v/>
      </c>
      <c r="N120" t="str">
        <f t="shared" si="29"/>
        <v>UPDATE termekek SET kategoriaid = '12' WHERE id = 324;</v>
      </c>
      <c r="O120" t="str">
        <f t="shared" si="30"/>
        <v>UPDATE termekek SET id=10119 WHERE id=324;</v>
      </c>
      <c r="P120" s="1" t="str">
        <f t="shared" si="31"/>
        <v>UPDATE rendelesek SET etelid=10119 WHERE etelid=324;</v>
      </c>
    </row>
    <row r="121" spans="1:16" x14ac:dyDescent="0.25">
      <c r="A121">
        <v>326</v>
      </c>
      <c r="B121" t="s">
        <v>66</v>
      </c>
      <c r="C121">
        <v>690</v>
      </c>
      <c r="D121">
        <v>12</v>
      </c>
      <c r="E121">
        <v>0</v>
      </c>
      <c r="G121" t="str">
        <f>VLOOKUP(Táblázat1[[#This Row],[kategoriaId]],$A$124:$B$135,2)</f>
        <v>Kávék, teák</v>
      </c>
      <c r="H121">
        <v>120</v>
      </c>
      <c r="I121" t="str">
        <f t="shared" si="24"/>
        <v>UPDATE rendelesek SET nev = 'Forró csoki' WHERE etelid = 326;</v>
      </c>
      <c r="J121" t="str">
        <f t="shared" si="25"/>
        <v>UPDATE termekek SET nev = 'Forró csoki' WHERE id = 326;</v>
      </c>
      <c r="K121" t="str">
        <f t="shared" si="26"/>
        <v/>
      </c>
      <c r="L121" t="str">
        <f t="shared" si="27"/>
        <v/>
      </c>
      <c r="M121" t="str">
        <f t="shared" si="28"/>
        <v/>
      </c>
      <c r="N121" t="str">
        <f t="shared" si="29"/>
        <v>UPDATE termekek SET kategoriaid = '12' WHERE id = 326;</v>
      </c>
      <c r="O121" t="str">
        <f t="shared" si="30"/>
        <v>UPDATE termekek SET id=10120 WHERE id=326;</v>
      </c>
      <c r="P121" s="1" t="str">
        <f t="shared" si="31"/>
        <v>UPDATE rendelesek SET etelid=10120 WHERE etelid=326;</v>
      </c>
    </row>
    <row r="122" spans="1:16" x14ac:dyDescent="0.25">
      <c r="A122">
        <v>333</v>
      </c>
      <c r="B122" t="s">
        <v>67</v>
      </c>
      <c r="C122">
        <v>260</v>
      </c>
      <c r="D122">
        <v>12</v>
      </c>
      <c r="E122">
        <v>0</v>
      </c>
      <c r="F122">
        <v>-1</v>
      </c>
      <c r="G122" t="str">
        <f>VLOOKUP(Táblázat1[[#This Row],[kategoriaId]],$A$124:$B$135,2)</f>
        <v>Kávék, teák</v>
      </c>
      <c r="H122">
        <v>121</v>
      </c>
      <c r="I122" t="str">
        <f t="shared" si="24"/>
        <v>UPDATE rendelesek SET nev = 'Misike Kávé' WHERE etelid = 333;</v>
      </c>
      <c r="J122" t="str">
        <f t="shared" si="25"/>
        <v>UPDATE termekek SET nev = 'Misike Kávé' WHERE id = 333;</v>
      </c>
      <c r="K122" t="str">
        <f t="shared" si="26"/>
        <v>UPDATE rendelesek SET nev = (SELECT nev from termekek WHERE id = -1), ar = (SELECT ar from termekek WHERE id = -1), etelid = -1 WHERE etelid = 333;</v>
      </c>
      <c r="L122" t="str">
        <f t="shared" si="27"/>
        <v>DELETE FROM termekek WHERE id = 333;</v>
      </c>
      <c r="M122" t="str">
        <f t="shared" si="28"/>
        <v>DELETE FROM rendelesek WHERE etelid = 333;</v>
      </c>
      <c r="N122" t="str">
        <f t="shared" si="29"/>
        <v>UPDATE termekek SET kategoriaid = '12' WHERE id = 333;</v>
      </c>
      <c r="O122" t="str">
        <f t="shared" si="30"/>
        <v>UPDATE termekek SET id=10121 WHERE id=333;</v>
      </c>
      <c r="P122" s="1" t="str">
        <f t="shared" si="31"/>
        <v>UPDATE rendelesek SET etelid=10121 WHERE etelid=333;</v>
      </c>
    </row>
    <row r="124" spans="1:16" x14ac:dyDescent="0.25">
      <c r="A124">
        <v>1</v>
      </c>
      <c r="B124" t="s">
        <v>121</v>
      </c>
    </row>
    <row r="125" spans="1:16" x14ac:dyDescent="0.25">
      <c r="A125">
        <v>2</v>
      </c>
      <c r="B125" t="s">
        <v>120</v>
      </c>
    </row>
    <row r="126" spans="1:16" x14ac:dyDescent="0.25">
      <c r="A126">
        <v>3</v>
      </c>
      <c r="B126" t="s">
        <v>122</v>
      </c>
    </row>
    <row r="127" spans="1:16" x14ac:dyDescent="0.25">
      <c r="A127">
        <v>4</v>
      </c>
      <c r="B127" t="s">
        <v>123</v>
      </c>
    </row>
    <row r="128" spans="1:16" x14ac:dyDescent="0.25">
      <c r="A128">
        <v>5</v>
      </c>
      <c r="B128" t="s">
        <v>127</v>
      </c>
    </row>
    <row r="129" spans="1:2" x14ac:dyDescent="0.25">
      <c r="A129">
        <v>6</v>
      </c>
      <c r="B129" t="s">
        <v>124</v>
      </c>
    </row>
    <row r="130" spans="1:2" x14ac:dyDescent="0.25">
      <c r="A130">
        <v>7</v>
      </c>
      <c r="B130" t="s">
        <v>126</v>
      </c>
    </row>
    <row r="131" spans="1:2" x14ac:dyDescent="0.25">
      <c r="A131">
        <v>8</v>
      </c>
      <c r="B131" t="s">
        <v>129</v>
      </c>
    </row>
    <row r="132" spans="1:2" x14ac:dyDescent="0.25">
      <c r="A132">
        <v>9</v>
      </c>
      <c r="B132" t="s">
        <v>130</v>
      </c>
    </row>
    <row r="133" spans="1:2" x14ac:dyDescent="0.25">
      <c r="A133">
        <v>10</v>
      </c>
      <c r="B133" t="s">
        <v>131</v>
      </c>
    </row>
    <row r="134" spans="1:2" x14ac:dyDescent="0.25">
      <c r="A134">
        <v>11</v>
      </c>
      <c r="B134" t="s">
        <v>132</v>
      </c>
    </row>
    <row r="135" spans="1:2" x14ac:dyDescent="0.25">
      <c r="A135">
        <v>12</v>
      </c>
      <c r="B135" t="s">
        <v>133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termekek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Sisák Zoltán</dc:creator>
  <cp:lastModifiedBy>Windows User</cp:lastModifiedBy>
  <dcterms:created xsi:type="dcterms:W3CDTF">2019-04-07T19:36:58Z</dcterms:created>
  <dcterms:modified xsi:type="dcterms:W3CDTF">2019-04-14T09:24:21Z</dcterms:modified>
</cp:coreProperties>
</file>