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wsl.localhost\Ubuntu\home\fabian_fuentes\repos\ssp_uganda_private\ssp_modeling\scenario_mapping\"/>
    </mc:Choice>
  </mc:AlternateContent>
  <xr:revisionPtr revIDLastSave="0" documentId="13_ncr:1_{DF0F79B6-D143-4202-B364-BE9656B57A11}" xr6:coauthVersionLast="47" xr6:coauthVersionMax="47" xr10:uidLastSave="{00000000-0000-0000-0000-000000000000}"/>
  <bookViews>
    <workbookView xWindow="14295" yWindow="0" windowWidth="14610" windowHeight="15585" xr2:uid="{00000000-000D-0000-FFFF-FFFF00000000}"/>
  </bookViews>
  <sheets>
    <sheet name="main" sheetId="1" r:id="rId1"/>
    <sheet name="yaml" sheetId="2" r:id="rId2"/>
  </sheets>
  <definedNames>
    <definedName name="_xlnm._FilterDatabase" localSheetId="0" hidden="1">main!$A$1:$Q$62</definedName>
    <definedName name="_xlnm._FilterDatabase" localSheetId="1" hidden="1">yaml!$A$1:$G$62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2" l="1"/>
  <c r="G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F2"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1" i="2"/>
</calcChain>
</file>

<file path=xl/sharedStrings.xml><?xml version="1.0" encoding="utf-8"?>
<sst xmlns="http://schemas.openxmlformats.org/spreadsheetml/2006/main" count="877" uniqueCount="485">
  <si>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</si>
  <si>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</si>
  <si>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</si>
  <si>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</si>
  <si>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</si>
  <si>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</si>
  <si>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</si>
  <si>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</si>
  <si>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</si>
  <si>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</si>
  <si>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</si>
  <si>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</si>
  <si>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</si>
  <si>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</si>
  <si>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</si>
  <si>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</si>
  <si>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</si>
  <si>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</si>
  <si>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</si>
  <si>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</si>
  <si>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</si>
  <si>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</si>
  <si>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</si>
  <si>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</si>
  <si>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</si>
  <si>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</si>
  <si>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</si>
  <si>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</si>
  <si>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</si>
  <si>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</si>
  <si>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</si>
  <si>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</si>
  <si>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</si>
  <si>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</si>
  <si>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</si>
  <si>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</si>
  <si>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</si>
  <si>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</si>
  <si>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</si>
  <si>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</si>
  <si>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</si>
  <si>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</si>
  <si>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</si>
  <si>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</si>
  <si>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</si>
  <si>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</si>
  <si>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</si>
  <si>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</si>
  <si>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</si>
  <si>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</si>
  <si>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</si>
  <si>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</si>
  <si>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</si>
  <si>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</si>
  <si>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</si>
  <si>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</si>
  <si>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</si>
  <si>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</si>
  <si>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</si>
  <si>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</si>
  <si>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</si>
  <si>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</si>
  <si>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</si>
  <si>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</si>
  <si>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</si>
  <si>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</si>
  <si>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</si>
  <si>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</si>
  <si>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</si>
  <si>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</si>
  <si>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</si>
  <si>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</si>
  <si>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</si>
  <si>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</si>
  <si>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</si>
  <si>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</si>
  <si>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</si>
  <si>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</si>
  <si>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</si>
  <si>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</si>
  <si>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</si>
  <si>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</si>
  <si>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</si>
  <si>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</si>
  <si>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</si>
  <si>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</si>
  <si>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</si>
  <si>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</si>
  <si>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</si>
  <si>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</si>
  <si>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</si>
  <si>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</si>
  <si>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</si>
  <si>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</si>
  <si>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</si>
  <si>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</si>
  <si>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</si>
  <si>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</si>
  <si>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</si>
  <si>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</si>
  <si>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</si>
  <si>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</si>
  <si>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</si>
  <si>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</si>
  <si>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</si>
  <si>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</si>
  <si>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</si>
  <si>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</si>
  <si>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</si>
  <si>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</si>
  <si>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</si>
  <si>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</si>
  <si>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</si>
  <si>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</si>
  <si>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</si>
  <si>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</si>
  <si>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</si>
  <si>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</si>
  <si>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</si>
  <si>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</si>
  <si>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</si>
  <si>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</si>
  <si>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</si>
  <si>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</si>
  <si>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</si>
  <si>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</si>
  <si>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</si>
  <si>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</si>
  <si>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</si>
  <si>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</si>
  <si>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</si>
  <si>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</si>
  <si>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</si>
  <si>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</si>
  <si>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</si>
  <si>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</si>
  <si>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</si>
  <si>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</si>
  <si>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</si>
  <si>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</si>
  <si>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</si>
  <si>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</si>
  <si>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</si>
  <si>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</si>
  <si>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</si>
  <si>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</si>
  <si>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</si>
  <si>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</si>
  <si>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</si>
  <si>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</si>
  <si>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</si>
  <si>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</si>
  <si>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</si>
  <si>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</si>
  <si>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</si>
  <si>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</si>
  <si>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</si>
  <si>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</si>
  <si>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</si>
  <si>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</si>
  <si>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</si>
  <si>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</si>
  <si>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</si>
  <si>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</si>
  <si>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</si>
  <si>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</si>
  <si>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</si>
  <si>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</si>
  <si>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</si>
  <si>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</si>
  <si>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</si>
  <si>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</si>
  <si>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</si>
  <si>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</si>
  <si>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</si>
  <si>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</si>
  <si>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</si>
  <si>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</si>
  <si>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</si>
  <si>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</si>
  <si>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</si>
  <si>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</si>
  <si>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</si>
  <si>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</si>
  <si>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</si>
  <si>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</si>
  <si>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</si>
  <si>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</si>
  <si>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</si>
  <si>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</si>
  <si>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</si>
  <si>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</si>
  <si>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</si>
  <si>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</si>
  <si>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</si>
  <si>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</si>
  <si>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</si>
  <si>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</si>
  <si>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</si>
  <si>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</si>
  <si>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</si>
  <si>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</si>
  <si>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</si>
  <si>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</si>
  <si>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</si>
  <si>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</si>
  <si>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</si>
  <si>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</si>
  <si>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</si>
  <si>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</si>
  <si>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</si>
  <si>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</si>
  <si>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</si>
  <si>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</si>
  <si>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</si>
  <si>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</si>
  <si>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</si>
  <si>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</si>
  <si>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</si>
  <si>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</si>
  <si>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</si>
  <si>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</si>
  <si>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</si>
  <si>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</si>
  <si>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</si>
  <si>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</si>
  <si>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</si>
  <si>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</si>
  <si>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</si>
  <si>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</si>
  <si>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</si>
  <si>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</si>
  <si>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</si>
  <si>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</si>
  <si>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</si>
  <si>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</si>
  <si>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</si>
  <si>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</si>
  <si>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</si>
  <si>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</si>
  <si>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</si>
  <si>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</si>
  <si>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</si>
  <si>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</si>
  <si>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</si>
  <si>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</si>
  <si>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</si>
  <si>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</si>
  <si>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</si>
  <si>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</si>
  <si>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</si>
  <si>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</si>
  <si>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</si>
  <si>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</si>
  <si>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</si>
  <si>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</si>
  <si>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</si>
  <si>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</si>
  <si>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</si>
  <si>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</si>
  <si>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</si>
  <si>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</si>
  <si>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</si>
  <si>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</si>
  <si>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</si>
  <si>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</si>
  <si>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</si>
  <si>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</si>
  <si>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</si>
  <si>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Timing_SISEPUEDE</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</si>
  <si>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</si>
  <si>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</si>
  <si>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</si>
  <si>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</si>
  <si>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</si>
  <si>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</si>
  <si>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</si>
  <si>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</si>
  <si>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</si>
  <si>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</si>
  <si>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</si>
  <si>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</si>
  <si>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</si>
  <si>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</si>
  <si>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</si>
  <si>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</si>
  <si>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</si>
  <si>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</si>
  <si>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</si>
  <si>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</si>
  <si>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</si>
  <si>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</si>
  <si>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</si>
  <si>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</si>
  <si>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</si>
  <si>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</si>
  <si>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</si>
  <si>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</si>
  <si>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</si>
  <si>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</si>
  <si>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</si>
  <si>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</si>
  <si>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</si>
  <si>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</si>
  <si>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</si>
  <si>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</si>
  <si>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</si>
  <si>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</si>
  <si>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</si>
  <si>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</si>
  <si>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</si>
  <si>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</si>
  <si>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</si>
  <si>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</si>
  <si>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</si>
  <si>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</si>
  <si>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</si>
  <si>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</si>
  <si>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</si>
  <si>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</si>
  <si>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</si>
  <si>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</si>
  <si>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</si>
  <si>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</si>
  <si>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</si>
  <si>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</si>
  <si>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</si>
  <si>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</si>
  <si>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</si>
  <si>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</si>
  <si>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</si>
  <si>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</si>
  <si>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Uganda Mitigation Action</t>
  </si>
  <si>
    <t>Description and impact</t>
  </si>
  <si>
    <t>1.2 Rainwater harvesting and irrigation</t>
  </si>
  <si>
    <t xml:space="preserve">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 </t>
  </si>
  <si>
    <t>1.3 Green house cultivation of Vegetables</t>
  </si>
  <si>
    <t>This measure is expected to reduce GHG emissions by about 0.3 MtCO2e by 2030 in rural and semi-urban households through soil carbon  build-up  and  reduce  deforestation
resulting from the need for agricultural land
expansion.</t>
  </si>
  <si>
    <t>8.1 Renewable energy generation</t>
  </si>
  <si>
    <t>The measure aims to increase energy generation in the   country   by   promoting   renewable   energy resources.  This  can  lead  emission  reductions  of approximately 0.0003 MtCO2e by 2030.</t>
  </si>
  <si>
    <t>9.1 Industrial Energy efficiency</t>
  </si>
  <si>
    <t>14.1 Cement sector</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</si>
  <si>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</si>
  <si>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3.1 Commercial transmission pole and timber plantations</t>
  </si>
  <si>
    <t xml:space="preserve">The measure intends to reduce wood demand from natural forests by providing wood from tree plantations for poles and timber   that   will   account   for   abatement potential  of  approximately 5  MtCO2e  by 2030 </t>
  </si>
  <si>
    <t>15.1Refrigerant use</t>
  </si>
  <si>
    <t>Circular economy management of refrigerants</t>
  </si>
  <si>
    <t>1.1 Sustainable Land Use Management and Agroforestry</t>
  </si>
  <si>
    <t>The measure will entail land use management practices, the 40 million-tree campaign and REDD+ strategic interventions the  will  contribute  to  approximately 1.2 MtCO2e reduction by 2030.</t>
  </si>
  <si>
    <t>50%-70% reduction in deforestation</t>
  </si>
  <si>
    <t>Deforestation contributes significantly to CO2 emissions; halting 50%-70% would align with REDD+ objectives and reduce emissions in critical areas.</t>
  </si>
  <si>
    <t>100% of the 40M trees planted in 10%-15% of degraded land</t>
  </si>
  <si>
    <t>Planting 40M trees in degraded land focuses efforts on high-carbon sequestration areas, achieving significant reductions aligned with Uganda's targets.</t>
  </si>
  <si>
    <t>20%-30% adoption of silvopasture systems</t>
  </si>
  <si>
    <t>Silvopasture integrates trees into agricultural systems, enhancing carbon capture and land productivity. A 20%-30% adoption is realistic for widespread impact.</t>
  </si>
  <si>
    <t xml:space="preserve">40%-50% adoption of sustainable grazing </t>
  </si>
  <si>
    <t>Sustainable grazing reduces land degradation and pressure on forests. A 40%-50% adoption ensures meaningful impact without overextending resources.</t>
  </si>
  <si>
    <t>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t>
  </si>
  <si>
    <t>Improved crop productivity reduces land pressure and supports the adoption of efficient irrigation systems, directly addressing deforestation and sustainable farming.</t>
  </si>
  <si>
    <t>20%-30% increase in crop productivity</t>
  </si>
  <si>
    <t>Increasing crop productivity reduces the need for farmland expansion, addressing deforestation and promoting sustainable intensification.</t>
  </si>
  <si>
    <t>Aligns with REDD+ strategies to stop deforestation and preserve forest carbon stocks.
Aligns with improving production efficiency by reducing resource use and emissions in charcoal production processes.</t>
  </si>
  <si>
    <t>Directly supports the 40 million tree campaign by increasing reforestation efforts.</t>
  </si>
  <si>
    <t>Improved rice management emphasizes efficient water use, aligning with irrigation goals.</t>
  </si>
  <si>
    <t>Reduce reliance on natural forest wood by 30%-40% through sustainable plantations</t>
  </si>
  <si>
    <t>Reducing demand for wood from natural forests aligns with the strategy to reduce industrial reliance on non-sustainable inputs</t>
  </si>
  <si>
    <t>Match desciption</t>
  </si>
  <si>
    <t>Magnitude</t>
  </si>
  <si>
    <t>Magnitude description</t>
  </si>
  <si>
    <t>Reducing demand for wood from natural forests aligns with sustainable practices by replacing unsustainable sources with managed plantations.</t>
  </si>
  <si>
    <t>The measure will entail land use management practices, the 40 million-tree campaign and REDD+ strategic interventions the will contribute to approximately 1.2 MtCO2e reduction by 2030.</t>
  </si>
  <si>
    <t xml:space="preserve">The measure aims to; promote improved cattle breeds and feeds, improve water availability for livestock through constructing water dams and valley tanks, and establish fodder agroforestry plantations for zero grazing and stall-feeding. The measure will reduce emissions by approximately 2.9 MtCO2e by 2030. </t>
  </si>
  <si>
    <t>Promoting improved breeds, fodder agroforestry, and water availability supports increasing livestock productivity while mitigating emissions.</t>
  </si>
  <si>
    <t>6.1 Livestock management in the cattle corridor</t>
  </si>
  <si>
    <t>Adopt improved breeds and fodder agroforestry on 30%-40% of livestock farms</t>
  </si>
  <si>
    <t>Improving livestock productivity reduces emissions per unit of production, aligns with sustainable practices, and enhances resource use efficiency.</t>
  </si>
  <si>
    <t>Increasing renewable electricity generation directly supports Uganda's goal of promoting renewable energy and reducing emissions.</t>
  </si>
  <si>
    <t>Increase renewable electricity generation share to 50%-60% by 2030</t>
  </si>
  <si>
    <t>Increasing the share of renewable electricity generation aligns with emission reduction goals and reduces dependency on fossil fuels.</t>
  </si>
  <si>
    <t>Promoting clean hydrogen could complement renewable energy efforts by supporting storage and alternative energy systems.</t>
  </si>
  <si>
    <t>Increase the fraction of regional hydrogen production from electrolysis to 30%-40% by 2030</t>
  </si>
  <si>
    <t>Promoting clean hydrogen supports renewable energy integration and emission reductions through alternative fuel production.</t>
  </si>
  <si>
    <t>The action aligns directly with reducing transmission losses to improve energy availability and efficiency.</t>
  </si>
  <si>
    <t>Reduce transmission and distribution losses by 20%-30% by 2030</t>
  </si>
  <si>
    <t>Reducing transmission losses improves energy efficiency and aligns with emission reduction goals by decreasing the need for additional energy generation.</t>
  </si>
  <si>
    <t>8.2 Reduction in transmission
and distribution losses</t>
  </si>
  <si>
    <t>The measure intends to reduce energy losses during transmission  and  distribution.  This  will  improve available  energy  in  the  country.  This  can  lead emission reductions of approximately 0.00001 MtCO2e by 2030.</t>
  </si>
  <si>
    <t>The action directly supports increasing energy efficiency in industrial processes, which aligns with SISEPUEDE's energy efficiency transformation.</t>
  </si>
  <si>
    <t>Improve energy efficiency in industrial processes by 20%-30% by 2030</t>
  </si>
  <si>
    <t>Increasing energy efficiency in industrial processes aligns with emission reduction goals and reduces electricity consumption in key sectors such as heating, cooling, and refrigeration.</t>
  </si>
  <si>
    <t>The objective of this measure is to improve energy efficiency in the industrial sector and reduce electricity  consumption.  Key  consumers  that  are targeted are process heating and process cooling,motors and refrigeration.  This can lead emission reductions of approximately 0.26 MtCO2e by 2030.</t>
  </si>
  <si>
    <t>9.4 Lighting energy efficiency in households</t>
  </si>
  <si>
    <t>The  measure  intends  to  introduce  more  energy efficient lighting technologies (CFLs, LEDs etc) and to  replace  lighting  fuels (kerosene)  with  cleaner energy sources.  This can lead emission reductions of approximately 0.003 MtCO2e by 2030.</t>
  </si>
  <si>
    <t>The action aligns directly with increasing energy efficiency by replacing inefficient lighting technologies and promoting cleaner energy sources</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</si>
  <si>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</si>
  <si>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</si>
  <si>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The action directly aligns with substituting clinker in cement production to lower emissions and energy use.</t>
  </si>
  <si>
    <t>Replace 30%-40% of clinker in cement production with less carbon-intensive materials by 2030</t>
  </si>
  <si>
    <t>Substituting clinker with alternative materials reduces emissions in cement production and aligns with decarbonization goals for industrial processes.</t>
  </si>
  <si>
    <t>The action aligns with reducing HFC emissions through circular economy practices, improving refrigerant management systems.</t>
  </si>
  <si>
    <t xml:space="preserve">Reduce HFC emissions by 30%-40% through improved refrigerant management by 2030	</t>
  </si>
  <si>
    <t>Decreasing HFC emissions aligns with emission reduction goals by minimizing refrigerant leakage and promoting better recycling and reuse practices.</t>
  </si>
  <si>
    <t>This   measure   aims   to   improve   national   fleet database, frameworks, and fuel standards so that regulation  of  the  sub-sector  can  be  enhanced,including  regulations  of  imported  vehicles.  This measure can reduce the emissions by approximately 1.86 MtCO2e by 2030.</t>
  </si>
  <si>
    <t>The action supports enhancing efficiency in non-electric transport, particularly relevant for Uganda's fossil fuel-reliant vehicle fleet.</t>
  </si>
  <si>
    <t>Increasing the efficiency of electric vehicles reduces overall energy consumption and supports the transition to cleaner transportation options.</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</si>
  <si>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</si>
  <si>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</si>
  <si>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Increase efficiency of electric vehicles by 15%-20% through advanced energy management systems by 2030	</t>
  </si>
  <si>
    <t>10.2 Alternative fuel switch</t>
  </si>
  <si>
    <t>This measure intends to improve fuel standards and efficiency in the country.  Cleaner  fuels  will  be promoted. This measure has potential to reduce emissions by approximately 0.54 MtCO2e by 2030.</t>
  </si>
  <si>
    <t>The action aligns with shifting to cleaner fuels in maritime transport, improving fuel standards and reducing emissions.</t>
  </si>
  <si>
    <t>Promote cleaner fuels to replace 20%-30% of fossil fuels in maritime transport by 2030</t>
  </si>
  <si>
    <t>Switching to cleaner fuels in maritime transport reduces emissions and supports the transition to lower-carbon energy sources.</t>
  </si>
  <si>
    <t>The action aligns with shifting to cleaner fuels in medium-duty transport, enhancing fuel efficiency and reducing emissions.</t>
  </si>
  <si>
    <t>Promote cleaner fuels to replace 30%-40% of fossil fuels in medium-duty transport by 2030</t>
  </si>
  <si>
    <t>Shifting fuel in medium-duty transport promotes cleaner fuels and reduces emissions from fossil fuel reliance in the sector.</t>
  </si>
  <si>
    <t>10.3 Development of Non-Motorized Transport (NMT) infrastructure</t>
  </si>
  <si>
    <t>This measure aims to use the planned NMT corridors in the GKMA as well as in other urban areas across Uganda as its basis. The measure has a  potential to reduce the emissions by approximately 0.66 MtCO2e by 2030.</t>
  </si>
  <si>
    <t>The action aligns with decreasing demand for motorized transport by promoting non-motorized transport infrastructure.</t>
  </si>
  <si>
    <t xml:space="preserve">Reduce motorized transport demand in urban areas by 20%-30% by 2030 through NMT corridors	</t>
  </si>
  <si>
    <t>Reducing motorized transport demand through NMT infrastructure decreases emissions and supports sustainable urban mobility.</t>
  </si>
  <si>
    <t>10.4 MGR - Meter Gauge Railway rehabilitation for freight transit</t>
  </si>
  <si>
    <t>This  measure  intends  to  implement 61  km  of passenger rail by 2030 and to achieve 22% of fuel economy improvement of diesel locomotives. This measure has a potential to reduce the emissions by approximately 0.0005 MtCO2e by 2030.</t>
  </si>
  <si>
    <t>The action aligns with shifting freight transport modes by implementing rail systems and enhancing locomotive fuel efficiency.</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</si>
  <si>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</si>
  <si>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</si>
  <si>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 xml:space="preserve">Measures Aggregated - “Modal shift of passengersto mass transit and NMT” </t>
  </si>
  <si>
    <t>The action aligns with shifting passenger transport modes to mass transit systems, specifically BRT corridors in urban areas.</t>
  </si>
  <si>
    <t>Shift 20%-30% of passenger trips to BRT systems in urban areas by 2030</t>
  </si>
  <si>
    <t>Shifting passenger trips to BRT systems reduces reliance on private vehicles, improving energy efficiency and lowering emissions in urban areas.</t>
  </si>
  <si>
    <t>The action supports regional transport mode shifts, aligning with sustainable and efficient BRT systems.</t>
  </si>
  <si>
    <t>Shift 15%-20% of regional passenger trips to BRT systems by 2030</t>
  </si>
  <si>
    <t>Shifting regional passenger trips to BRT systems supports sustainable transport and reduces emissions by encouraging mass transit.</t>
  </si>
  <si>
    <t>10.7 BRT - Bus Rapid Transit &amp; 10.8 GKMA Passenger service</t>
  </si>
  <si>
    <t>11.1 Planned Green Cities Waste management</t>
  </si>
  <si>
    <t>This measure will target green development in the large municipal areas. It will look into improving infrastructure in the cities. This measure has potential to reduce emissions by approximately 1.1 MtCO2e by 2030.</t>
  </si>
  <si>
    <t>The action aligns with increasing recycling efforts in large cities to support green infrastructure and emission reductions</t>
  </si>
  <si>
    <t>Increase recycling rates in large municipal areas to 50%-60% by 2030</t>
  </si>
  <si>
    <t>Increasing recycling rates reduces waste-related emissions and aligns with the goal of promoting sustainable urban development.</t>
  </si>
  <si>
    <t>11.2 NAMA - Schools bio- latrines</t>
  </si>
  <si>
    <t>This measure is aimed at introducing biogas digesters in schools. Biogas digesters will be fed by waste from bio latrines and used for cooking. The measure has potential to reduce the emissions by 0.0006 MtCO2e by 2030.</t>
  </si>
  <si>
    <t>The action aligns with increasing the capture of biogas through the implementation of digesters in schools.</t>
  </si>
  <si>
    <t>Capturing biogas from waste in schools reduces emissions and provides a sustainable cooking fuel alternative.</t>
  </si>
  <si>
    <t>Introduce biogas digesters in 40%-50% of schools by 2030</t>
  </si>
  <si>
    <t>12.1 Efficient Solid  Waste and wastewater management in Planned Green cities</t>
  </si>
  <si>
    <t>Support comprehensive physical planning and efficient waste management  (solid  and  wastewater)  for  five  cities  and 15 municipalities. This will entail proper implementation of the waste hierarchy and relevant regulations, including reduction, recycling and reuse of solid waste, and wastewater treatment in the cities of Greater Kampala Metropolitan City (GKMC), Gulu, Mbarara, Hoima and Mbale, as well as 15 municipalities. It includes acquisition of land for infrastructure and service facilities for sanitation, solid waste management and drainage services.</t>
  </si>
  <si>
    <t>The action aligns with improving compliance with septic systems to enhance wastewater management.</t>
  </si>
  <si>
    <t>The action aligns with increasing treatment of industrial wastewater, particularly in urban planning for cities.</t>
  </si>
  <si>
    <t>The action supports expanding rural wastewater treatment to address regional sanitation challenges.</t>
  </si>
  <si>
    <t>The action aligns with increasing urban wastewater treatment as part of comprehensive urban planning.</t>
  </si>
  <si>
    <t>The action aligns with decreasing consumer food waste to minimize emissions from organic waste.</t>
  </si>
  <si>
    <t>The action supports increasing sanitary landfilling to manage solid waste in planned green cities.</t>
  </si>
  <si>
    <t>Achieve 50%-60% compliance with septic systems by 2030</t>
  </si>
  <si>
    <t>Improving compliance with septic systems reduces untreated waste and aligns with sustainable wastewater management.</t>
  </si>
  <si>
    <t>Increase industrial wastewater treatment coverage to 50%-60% by 2030</t>
  </si>
  <si>
    <t>Increasing industrial wastewater treatment minimizes environmental impacts from industrial discharges and supports urban sustainability.</t>
  </si>
  <si>
    <t>Expand rural wastewater treatment to 40%-50% of rural areas by 2030</t>
  </si>
  <si>
    <t>Expanding rural wastewater treatment reduces pollution in rural areas and supports health and environmental goals.</t>
  </si>
  <si>
    <t>Expand urban wastewater treatment to 50%-60% of urban areas by 2030</t>
  </si>
  <si>
    <t>Expanding urban wastewater treatment decreases urban pollution and aligns with emission reduction goals.</t>
  </si>
  <si>
    <t>Reduce consumer food waste by 20%-30% by 2030</t>
  </si>
  <si>
    <t>Reducing consumer food waste minimizes emissions from organic waste and supports the waste hierarchy.</t>
  </si>
  <si>
    <t>Increase sanitary landfilling capacity to 50%-60% of waste in cities by 2030</t>
  </si>
  <si>
    <t>Increasing sanitary landfilling capacity reduces unmanaged waste emissions and promotes structured waste management.</t>
  </si>
  <si>
    <t>NAMA for Livestock improved feed quality, supplement, and manure management</t>
  </si>
  <si>
    <t>The  NAMA  seeks  to  contribute  to  GHG mitigation of 0.5 MtCO2e by 2030.</t>
  </si>
  <si>
    <t>10.1 Road transport fuel efficiency</t>
  </si>
  <si>
    <t>Energy recovery</t>
  </si>
  <si>
    <t>Achieving energy neutrality in wastewater treatment plants
with implementation of energy recovery</t>
  </si>
  <si>
    <t>strategy_NDC</t>
  </si>
  <si>
    <t>strategy_NZ</t>
  </si>
  <si>
    <t>default_magnitude</t>
  </si>
  <si>
    <t>dict_categories_to_magnitude: {“cereals”: 0.8, “fibers”: 0.8, “other_annual”: 0.8, “pulses”: 0.5,
“tubers”: 0.5, “vegetables_and_vines”: 0.5}
  magnitude_burned: 0.0
  magnitude_removed: 0.5</t>
  </si>
  <si>
    <t>magnitude: 0.06, magnitude_type: final_value, min_loss: 0.02</t>
  </si>
  <si>
    <t>frac_high_given_high: {
“cement”: 0.88, # use non-metallic minerals “chemicals”:
0.5, “glass”: 0.88, “lime_and_carbonite”: 0.88, “metals”: 0.92,
“paper”: 0.18,
}, frac_switchable: 0.9</t>
  </si>
  <si>
    <t>dict_lsmm_pathways = {
“anaerobic_digester”: 0.59375, # 0.625*0.95, “compos!ng”:
0.11875, # 0.125*0.95, “daily_spread”: 0.2375, # 0.25*0.95,
}</t>
  </si>
  <si>
    <t>dict_lsmm_pathways = {
“anaerobic_digester”: 0.475, # 0.5*0.95, “compos!ng”: 0.2375,
# 0.25*0.95, “dry_lot”: 0.11875, # 0.125*0.95, “daily_spread”:
0.11875, # 0.125*0.95,
}</t>
  </si>
  <si>
    <t>dict_lsmm_pathways = {
”anaerobic_digester”: 0.475, # 0.5*0.95, “poultry_manure”:
0.475, # 0.5*0.95,
}</t>
  </si>
  <si>
    <t>dict_lvst_reductions:{
“buffalo”: 0.4, “ca$le_dairy”: 0.4, “ca$le_nondairy”: 0.4, “goats”:
0.56, “sheep”: 0.56
}</t>
  </si>
  <si>
    <t>dict_categories_out:
    aviation: 0.1
    road_light: 0.2
  dict_categories_target: null
  vec_implementation_ramp: null</t>
  </si>
  <si>
    <t>dict_magnitude {
“treated_advanced_anaerobic”: 0.8,
“treated_secondary_aerobic”: 0.1,
“treated_secondary_anaerobic”: 0.1,
}</t>
  </si>
  <si>
    <t>dict_magnitude {
“treated_sep!c”: 1.0,
}</t>
  </si>
  <si>
    <t>dict_magnitude {{
“treated_advanced_aerobic”: 0.3,
“treated_advanced_anaerobic”: 0.3,
“treated_secondary_aerobic”: 0.2,
“treated_secondary_anaerobic”: 0.2,
}}</t>
  </si>
  <si>
    <t>magnitude_biogas: 0.475
  magnitude_compost: 0.475</t>
  </si>
  <si>
    <t>strategy_ASP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</si>
</sst>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rgb="FF0070C0"/>
        <bgColor indexed="64"/>
      </patternFill>
    </fill>
    <fill>
      <patternFill patternType="solid">
        <fgColor rgb="FF00B05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9" fontId="5" fillId="0" borderId="0" applyFont="0" applyFill="0" applyBorder="0" applyAlignment="0" applyProtection="0"/>
  </cellStyleXfs>
  <cellXfs count="50">
    <xf numFmtId="0" fontId="0" fillId="0" borderId="0" xfId="0"/>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9" fontId="6" fillId="2" borderId="2" xfId="1"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9" fontId="7" fillId="0" borderId="1" xfId="1" applyFont="1" applyFill="1" applyBorder="1" applyAlignment="1">
      <alignment horizontal="left" vertical="center" wrapText="1"/>
    </xf>
    <xf numFmtId="0" fontId="10" fillId="2" borderId="1" xfId="0" applyFont="1" applyFill="1" applyBorder="1" applyAlignment="1">
      <alignment horizontal="left" vertical="center" wrapText="1"/>
    </xf>
    <xf numFmtId="9" fontId="2" fillId="2" borderId="1" xfId="1" applyFont="1" applyFill="1" applyBorder="1" applyAlignment="1">
      <alignment horizontal="center" vertical="center" wrapText="1"/>
    </xf>
    <xf numFmtId="0" fontId="2" fillId="2" borderId="0" xfId="0" applyFont="1" applyFill="1" applyAlignment="1">
      <alignment wrapText="1"/>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2" borderId="0" xfId="0" applyFont="1" applyFill="1"/>
    <xf numFmtId="0" fontId="10" fillId="2" borderId="0" xfId="0" applyFont="1" applyFill="1" applyAlignment="1">
      <alignment horizontal="left" vertical="center" wrapText="1"/>
    </xf>
    <xf numFmtId="0" fontId="2" fillId="2" borderId="2" xfId="0" applyFont="1" applyFill="1" applyBorder="1" applyAlignment="1">
      <alignment horizontal="left" vertical="center" wrapText="1"/>
    </xf>
    <xf numFmtId="1" fontId="2" fillId="2" borderId="1" xfId="1" applyNumberFormat="1" applyFont="1" applyFill="1" applyBorder="1" applyAlignment="1">
      <alignment horizontal="center" vertical="center" wrapText="1"/>
    </xf>
    <xf numFmtId="0" fontId="2" fillId="2" borderId="0" xfId="0" applyFont="1" applyFill="1" applyAlignment="1">
      <alignment horizontal="left" vertical="center" wrapText="1"/>
    </xf>
    <xf numFmtId="9" fontId="2" fillId="0" borderId="1" xfId="1"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10" fillId="2" borderId="1" xfId="0" applyFont="1" applyFill="1" applyBorder="1" applyAlignment="1">
      <alignment horizontal="left" vertical="top" wrapText="1"/>
    </xf>
    <xf numFmtId="49" fontId="11" fillId="2" borderId="1" xfId="0" applyNumberFormat="1" applyFont="1" applyFill="1" applyBorder="1" applyAlignment="1">
      <alignment vertical="center" wrapText="1"/>
    </xf>
    <xf numFmtId="0" fontId="1" fillId="2" borderId="1" xfId="0" applyFont="1" applyFill="1" applyBorder="1" applyAlignment="1">
      <alignment horizontal="left" vertical="center" wrapText="1"/>
    </xf>
    <xf numFmtId="0" fontId="7" fillId="2" borderId="1" xfId="0" applyFont="1" applyFill="1" applyBorder="1" applyAlignment="1">
      <alignment horizontal="left" vertical="top" wrapText="1"/>
    </xf>
    <xf numFmtId="9" fontId="6" fillId="2" borderId="1" xfId="1" applyFont="1" applyFill="1" applyBorder="1" applyAlignment="1">
      <alignment horizontal="center" vertical="center" wrapText="1"/>
    </xf>
    <xf numFmtId="9" fontId="2" fillId="2" borderId="0" xfId="1" applyFont="1" applyFill="1" applyAlignment="1">
      <alignment horizontal="center" vertical="center" wrapText="1"/>
    </xf>
    <xf numFmtId="9" fontId="9" fillId="2" borderId="1" xfId="1" applyFont="1" applyFill="1" applyBorder="1" applyAlignment="1">
      <alignment horizontal="center" vertical="center" wrapText="1"/>
    </xf>
    <xf numFmtId="0" fontId="3" fillId="0" borderId="1" xfId="0" applyFont="1" applyBorder="1" applyAlignment="1">
      <alignment horizontal="left"/>
    </xf>
    <xf numFmtId="9" fontId="3" fillId="0" borderId="1" xfId="0" applyNumberFormat="1" applyFont="1" applyBorder="1" applyAlignment="1">
      <alignment vertical="center" wrapText="1"/>
    </xf>
    <xf numFmtId="0" fontId="0" fillId="0" borderId="1" xfId="0" applyBorder="1"/>
    <xf numFmtId="0" fontId="2" fillId="2" borderId="2" xfId="0" applyFont="1" applyFill="1" applyBorder="1" applyAlignment="1">
      <alignment horizontal="center" vertical="center" wrapText="1"/>
    </xf>
    <xf numFmtId="164" fontId="0" fillId="0" borderId="1" xfId="0" applyNumberFormat="1" applyBorder="1"/>
    <xf numFmtId="9" fontId="1" fillId="2" borderId="1" xfId="1"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0" fillId="2" borderId="1" xfId="1" applyNumberFormat="1" applyFont="1" applyFill="1" applyBorder="1" applyAlignment="1">
      <alignment horizontal="center" vertical="center" wrapText="1"/>
    </xf>
    <xf numFmtId="0" fontId="0" fillId="2" borderId="2" xfId="1" applyNumberFormat="1" applyFont="1" applyFill="1" applyBorder="1" applyAlignment="1">
      <alignment horizontal="center" vertical="center" wrapText="1"/>
    </xf>
    <xf numFmtId="0" fontId="0" fillId="2" borderId="0" xfId="0" applyFill="1" applyAlignment="1">
      <alignment horizontal="center" vertical="center" wrapText="1"/>
    </xf>
    <xf numFmtId="2" fontId="1" fillId="2" borderId="1" xfId="1" applyNumberFormat="1" applyFont="1" applyFill="1" applyBorder="1" applyAlignment="1">
      <alignment horizontal="center" vertical="center" wrapText="1"/>
    </xf>
    <xf numFmtId="0" fontId="1" fillId="2" borderId="3"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4"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1" fillId="2" borderId="2"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2"/>
  <sheetViews>
    <sheetView tabSelected="1" zoomScale="70" zoomScaleNormal="70" workbookViewId="0">
      <pane xSplit="3" ySplit="1" topLeftCell="M25" activePane="bottomRight" state="frozen"/>
      <selection pane="topRight" activeCell="D1" sqref="D1"/>
      <selection pane="bottomLeft" activeCell="A2" sqref="A2"/>
      <selection pane="bottomRight"/>
    </sheetView>
  </sheetViews>
  <sheetFormatPr defaultColWidth="8.7109375" defaultRowHeight="15.75" x14ac:dyDescent="0.25"/>
  <cols>
    <col min="1" max="2" width="13.28515625" style="19" customWidth="1"/>
    <col min="3" max="3" width="43.42578125" style="19" bestFit="1" customWidth="1"/>
    <col min="4" max="4" width="31.42578125" style="19" customWidth="1"/>
    <col min="5" max="5" width="62.5703125" style="19" customWidth="1"/>
    <col min="6" max="6" width="33.28515625" style="19" customWidth="1"/>
    <col min="7" max="7" width="19.7109375" style="4" bestFit="1" customWidth="1"/>
    <col min="8" max="8" width="47.42578125" style="4" customWidth="1"/>
    <col min="9" max="9" width="48.5703125" style="16" customWidth="1"/>
    <col min="10" max="10" width="40.42578125" style="16" customWidth="1"/>
    <col min="11" max="12" width="35" style="16" customWidth="1"/>
    <col min="13" max="13" width="31.42578125" style="41" customWidth="1"/>
    <col min="14" max="14" width="13.7109375" style="4" customWidth="1"/>
    <col min="15" max="17" width="20.42578125" style="29" customWidth="1"/>
    <col min="18" max="16384" width="8.7109375" style="15"/>
  </cols>
  <sheetData>
    <row r="1" spans="1:17" s="5" customFormat="1" ht="65.099999999999994" customHeight="1" x14ac:dyDescent="0.25">
      <c r="A1" s="1" t="s">
        <v>0</v>
      </c>
      <c r="B1" s="1" t="s">
        <v>144</v>
      </c>
      <c r="C1" s="1" t="s">
        <v>1</v>
      </c>
      <c r="D1" s="1" t="s">
        <v>2</v>
      </c>
      <c r="E1" s="1" t="s">
        <v>3</v>
      </c>
      <c r="F1" s="1" t="s">
        <v>4</v>
      </c>
      <c r="G1" s="1" t="s">
        <v>269</v>
      </c>
      <c r="H1" s="2" t="s">
        <v>332</v>
      </c>
      <c r="I1" s="3" t="s">
        <v>333</v>
      </c>
      <c r="J1" s="3" t="s">
        <v>366</v>
      </c>
      <c r="K1" s="3" t="s">
        <v>367</v>
      </c>
      <c r="L1" s="3" t="s">
        <v>368</v>
      </c>
      <c r="M1" s="37" t="s">
        <v>471</v>
      </c>
      <c r="N1" s="1" t="s">
        <v>249</v>
      </c>
      <c r="O1" s="28" t="s">
        <v>469</v>
      </c>
      <c r="P1" s="30" t="s">
        <v>470</v>
      </c>
      <c r="Q1" s="30" t="s">
        <v>484</v>
      </c>
    </row>
    <row r="2" spans="1:17" s="12" customFormat="1" ht="85.15" customHeight="1" x14ac:dyDescent="0.25">
      <c r="A2" s="6" t="s">
        <v>5</v>
      </c>
      <c r="B2" s="44" t="s">
        <v>145</v>
      </c>
      <c r="C2" s="6" t="s">
        <v>6</v>
      </c>
      <c r="D2" s="6" t="s">
        <v>7</v>
      </c>
      <c r="E2" s="6" t="s">
        <v>162</v>
      </c>
      <c r="F2" s="26" t="s">
        <v>8</v>
      </c>
      <c r="G2" s="7" t="s">
        <v>9</v>
      </c>
      <c r="H2" s="8" t="s">
        <v>334</v>
      </c>
      <c r="I2" s="27" t="s">
        <v>335</v>
      </c>
      <c r="J2" s="9" t="s">
        <v>363</v>
      </c>
      <c r="K2" s="10"/>
      <c r="L2" s="10"/>
      <c r="M2" s="38">
        <v>0.45</v>
      </c>
      <c r="N2" s="11">
        <v>1</v>
      </c>
      <c r="O2" s="11">
        <v>1</v>
      </c>
      <c r="P2" s="11">
        <v>1</v>
      </c>
      <c r="Q2" s="11"/>
    </row>
    <row r="3" spans="1:17" ht="85.15" customHeight="1" x14ac:dyDescent="0.25">
      <c r="A3" s="6" t="s">
        <v>5</v>
      </c>
      <c r="B3" s="45" t="s">
        <v>145</v>
      </c>
      <c r="C3" s="13" t="s">
        <v>10</v>
      </c>
      <c r="D3" s="13" t="s">
        <v>11</v>
      </c>
      <c r="E3" s="13" t="s">
        <v>163</v>
      </c>
      <c r="F3" s="43" t="s">
        <v>12</v>
      </c>
      <c r="G3" s="14" t="s">
        <v>9</v>
      </c>
      <c r="H3" s="6"/>
      <c r="I3" s="10"/>
      <c r="J3" s="10"/>
      <c r="K3" s="10"/>
      <c r="L3" s="10"/>
      <c r="M3" s="39">
        <v>0.5</v>
      </c>
      <c r="N3" s="11">
        <v>1</v>
      </c>
      <c r="O3" s="11"/>
      <c r="P3" s="11">
        <v>1</v>
      </c>
      <c r="Q3" s="11"/>
    </row>
    <row r="4" spans="1:17" ht="85.15" customHeight="1" x14ac:dyDescent="0.25">
      <c r="A4" s="6" t="s">
        <v>5</v>
      </c>
      <c r="B4" s="44" t="s">
        <v>145</v>
      </c>
      <c r="C4" s="6" t="s">
        <v>13</v>
      </c>
      <c r="D4" s="6" t="s">
        <v>14</v>
      </c>
      <c r="E4" s="6" t="s">
        <v>164</v>
      </c>
      <c r="F4" s="26" t="s">
        <v>15</v>
      </c>
      <c r="G4" s="7" t="s">
        <v>9</v>
      </c>
      <c r="H4" s="6"/>
      <c r="I4" s="10"/>
      <c r="J4" s="10"/>
      <c r="K4" s="10"/>
      <c r="L4" s="10"/>
      <c r="M4" s="39">
        <v>0.3</v>
      </c>
      <c r="N4" s="11">
        <v>1</v>
      </c>
      <c r="O4" s="11"/>
      <c r="P4" s="11">
        <v>1</v>
      </c>
      <c r="Q4" s="11"/>
    </row>
    <row r="5" spans="1:17" ht="85.15" customHeight="1" x14ac:dyDescent="0.25">
      <c r="A5" s="6" t="s">
        <v>5</v>
      </c>
      <c r="B5" s="44" t="s">
        <v>145</v>
      </c>
      <c r="C5" s="6" t="s">
        <v>16</v>
      </c>
      <c r="D5" s="6" t="s">
        <v>17</v>
      </c>
      <c r="E5" s="6" t="s">
        <v>165</v>
      </c>
      <c r="F5" s="26" t="s">
        <v>18</v>
      </c>
      <c r="G5" s="7" t="s">
        <v>9</v>
      </c>
      <c r="H5" s="8" t="s">
        <v>336</v>
      </c>
      <c r="I5" s="8" t="s">
        <v>337</v>
      </c>
      <c r="K5" s="10"/>
      <c r="L5" s="10"/>
      <c r="M5" s="40" t="s">
        <v>472</v>
      </c>
      <c r="N5" s="11">
        <v>1</v>
      </c>
      <c r="O5" s="11">
        <v>1</v>
      </c>
      <c r="P5" s="11">
        <v>1</v>
      </c>
      <c r="Q5" s="11"/>
    </row>
    <row r="6" spans="1:17" ht="85.15" customHeight="1" x14ac:dyDescent="0.25">
      <c r="A6" s="6" t="s">
        <v>5</v>
      </c>
      <c r="B6" s="44" t="s">
        <v>145</v>
      </c>
      <c r="C6" s="6" t="s">
        <v>19</v>
      </c>
      <c r="D6" s="7" t="s">
        <v>20</v>
      </c>
      <c r="E6" s="6" t="s">
        <v>166</v>
      </c>
      <c r="F6" s="7" t="s">
        <v>21</v>
      </c>
      <c r="G6" s="7" t="s">
        <v>9</v>
      </c>
      <c r="H6" s="6" t="s">
        <v>334</v>
      </c>
      <c r="I6" s="10" t="s">
        <v>357</v>
      </c>
      <c r="J6" s="10" t="s">
        <v>358</v>
      </c>
      <c r="K6" s="10" t="s">
        <v>359</v>
      </c>
      <c r="L6" s="10" t="s">
        <v>360</v>
      </c>
      <c r="M6" s="39">
        <v>0.2</v>
      </c>
      <c r="N6" s="11" t="s">
        <v>248</v>
      </c>
      <c r="O6" s="11">
        <v>2.5</v>
      </c>
      <c r="P6" s="11">
        <v>2.5</v>
      </c>
      <c r="Q6" s="11">
        <v>2.5</v>
      </c>
    </row>
    <row r="7" spans="1:17" ht="85.15" customHeight="1" x14ac:dyDescent="0.25">
      <c r="A7" s="17" t="s">
        <v>80</v>
      </c>
      <c r="B7" s="6" t="s">
        <v>154</v>
      </c>
      <c r="C7" s="17" t="s">
        <v>81</v>
      </c>
      <c r="D7" s="17" t="s">
        <v>82</v>
      </c>
      <c r="E7" s="17" t="s">
        <v>167</v>
      </c>
      <c r="F7" s="6" t="s">
        <v>250</v>
      </c>
      <c r="G7" s="7" t="s">
        <v>9</v>
      </c>
      <c r="H7" s="6"/>
      <c r="I7" s="10"/>
      <c r="J7" s="10"/>
      <c r="K7" s="10"/>
      <c r="L7" s="10"/>
      <c r="M7" s="39">
        <v>50</v>
      </c>
      <c r="N7" s="11" t="s">
        <v>248</v>
      </c>
      <c r="O7" s="11"/>
      <c r="P7" s="42">
        <v>0.01</v>
      </c>
      <c r="Q7" s="42"/>
    </row>
    <row r="8" spans="1:17" ht="85.15" customHeight="1" x14ac:dyDescent="0.25">
      <c r="A8" s="6" t="s">
        <v>80</v>
      </c>
      <c r="B8" s="6" t="s">
        <v>155</v>
      </c>
      <c r="C8" s="6" t="s">
        <v>83</v>
      </c>
      <c r="D8" s="6" t="s">
        <v>84</v>
      </c>
      <c r="E8" s="6" t="s">
        <v>168</v>
      </c>
      <c r="F8" s="6" t="s">
        <v>169</v>
      </c>
      <c r="G8" s="7" t="s">
        <v>9</v>
      </c>
      <c r="H8" s="6" t="s">
        <v>385</v>
      </c>
      <c r="I8" s="10" t="s">
        <v>386</v>
      </c>
      <c r="J8" s="10" t="s">
        <v>382</v>
      </c>
      <c r="K8" s="10" t="s">
        <v>383</v>
      </c>
      <c r="L8" s="10" t="s">
        <v>384</v>
      </c>
      <c r="M8" s="40" t="s">
        <v>473</v>
      </c>
      <c r="N8" s="11">
        <v>1</v>
      </c>
      <c r="O8" s="11">
        <v>1</v>
      </c>
      <c r="P8" s="11">
        <v>1</v>
      </c>
      <c r="Q8" s="11"/>
    </row>
    <row r="9" spans="1:17" ht="85.15" customHeight="1" x14ac:dyDescent="0.25">
      <c r="A9" s="6" t="s">
        <v>80</v>
      </c>
      <c r="B9" s="6" t="s">
        <v>155</v>
      </c>
      <c r="C9" s="6" t="s">
        <v>85</v>
      </c>
      <c r="D9" s="6" t="s">
        <v>86</v>
      </c>
      <c r="E9" s="6" t="s">
        <v>170</v>
      </c>
      <c r="F9" s="6" t="s">
        <v>171</v>
      </c>
      <c r="G9" s="7" t="s">
        <v>9</v>
      </c>
      <c r="H9" s="6" t="s">
        <v>338</v>
      </c>
      <c r="I9" s="10" t="s">
        <v>339</v>
      </c>
      <c r="J9" s="10" t="s">
        <v>379</v>
      </c>
      <c r="K9" s="10" t="s">
        <v>380</v>
      </c>
      <c r="L9" s="10" t="s">
        <v>381</v>
      </c>
      <c r="M9" s="39">
        <v>0.95</v>
      </c>
      <c r="N9" s="11">
        <v>1</v>
      </c>
      <c r="O9" s="11">
        <v>1</v>
      </c>
      <c r="P9" s="11">
        <v>1</v>
      </c>
      <c r="Q9" s="11"/>
    </row>
    <row r="10" spans="1:17" ht="85.15" customHeight="1" x14ac:dyDescent="0.25">
      <c r="A10" s="6" t="s">
        <v>80</v>
      </c>
      <c r="B10" s="6" t="s">
        <v>155</v>
      </c>
      <c r="C10" s="6" t="s">
        <v>87</v>
      </c>
      <c r="D10" s="6" t="s">
        <v>88</v>
      </c>
      <c r="E10" s="6" t="s">
        <v>173</v>
      </c>
      <c r="F10" s="6" t="s">
        <v>172</v>
      </c>
      <c r="G10" s="7" t="s">
        <v>9</v>
      </c>
      <c r="H10" s="6" t="s">
        <v>338</v>
      </c>
      <c r="I10" s="10" t="s">
        <v>339</v>
      </c>
      <c r="J10" s="10" t="s">
        <v>376</v>
      </c>
      <c r="K10" s="10" t="s">
        <v>377</v>
      </c>
      <c r="L10" s="10" t="s">
        <v>378</v>
      </c>
      <c r="M10" s="39">
        <v>0.95</v>
      </c>
      <c r="N10" s="11">
        <v>1</v>
      </c>
      <c r="O10" s="11">
        <v>1</v>
      </c>
      <c r="P10" s="11">
        <v>1</v>
      </c>
      <c r="Q10" s="11"/>
    </row>
    <row r="11" spans="1:17" ht="85.15" customHeight="1" x14ac:dyDescent="0.25">
      <c r="A11" s="6" t="s">
        <v>80</v>
      </c>
      <c r="B11" s="6" t="s">
        <v>156</v>
      </c>
      <c r="C11" s="6" t="s">
        <v>89</v>
      </c>
      <c r="D11" s="6" t="s">
        <v>90</v>
      </c>
      <c r="E11" s="6" t="s">
        <v>174</v>
      </c>
      <c r="F11" s="6" t="s">
        <v>175</v>
      </c>
      <c r="G11" s="7" t="s">
        <v>9</v>
      </c>
      <c r="H11" s="6"/>
      <c r="I11" s="10"/>
      <c r="J11" s="10"/>
      <c r="K11" s="10"/>
      <c r="L11" s="10"/>
      <c r="M11" s="39">
        <v>0.8</v>
      </c>
      <c r="N11" s="11">
        <v>1</v>
      </c>
      <c r="O11" s="11"/>
      <c r="P11" s="11">
        <v>1</v>
      </c>
      <c r="Q11" s="11"/>
    </row>
    <row r="12" spans="1:17" ht="85.15" customHeight="1" x14ac:dyDescent="0.25">
      <c r="A12" s="6" t="s">
        <v>80</v>
      </c>
      <c r="B12" s="6" t="s">
        <v>156</v>
      </c>
      <c r="C12" s="6" t="s">
        <v>91</v>
      </c>
      <c r="D12" s="6" t="s">
        <v>92</v>
      </c>
      <c r="E12" s="6" t="s">
        <v>177</v>
      </c>
      <c r="F12" s="19" t="s">
        <v>176</v>
      </c>
      <c r="G12" s="7" t="s">
        <v>9</v>
      </c>
      <c r="H12" s="6"/>
      <c r="I12" s="10"/>
      <c r="J12" s="10"/>
      <c r="K12" s="10"/>
      <c r="L12" s="10"/>
      <c r="M12" s="39">
        <v>0.8</v>
      </c>
      <c r="N12" s="11">
        <v>1</v>
      </c>
      <c r="O12" s="11"/>
      <c r="P12" s="11">
        <v>1</v>
      </c>
      <c r="Q12" s="11"/>
    </row>
    <row r="13" spans="1:17" ht="85.15" customHeight="1" x14ac:dyDescent="0.25">
      <c r="A13" s="6" t="s">
        <v>80</v>
      </c>
      <c r="B13" s="6" t="s">
        <v>157</v>
      </c>
      <c r="C13" s="6" t="s">
        <v>93</v>
      </c>
      <c r="D13" s="34" t="s">
        <v>94</v>
      </c>
      <c r="E13" s="34" t="s">
        <v>178</v>
      </c>
      <c r="F13" s="34" t="s">
        <v>181</v>
      </c>
      <c r="G13" s="6" t="s">
        <v>391</v>
      </c>
      <c r="H13" s="6" t="s">
        <v>391</v>
      </c>
      <c r="I13" s="24" t="s">
        <v>392</v>
      </c>
      <c r="J13" s="10" t="s">
        <v>393</v>
      </c>
      <c r="K13" s="10" t="s">
        <v>394</v>
      </c>
      <c r="L13" s="10" t="s">
        <v>395</v>
      </c>
      <c r="M13" s="40">
        <v>0.3</v>
      </c>
      <c r="N13" s="11" t="s">
        <v>248</v>
      </c>
      <c r="O13" s="11">
        <v>1</v>
      </c>
      <c r="P13" s="11">
        <v>1</v>
      </c>
      <c r="Q13" s="11"/>
    </row>
    <row r="14" spans="1:17" ht="85.15" customHeight="1" x14ac:dyDescent="0.25">
      <c r="A14" s="6" t="s">
        <v>80</v>
      </c>
      <c r="B14" s="6" t="s">
        <v>157</v>
      </c>
      <c r="C14" s="6" t="s">
        <v>95</v>
      </c>
      <c r="D14" s="6" t="s">
        <v>96</v>
      </c>
      <c r="E14" s="6" t="s">
        <v>179</v>
      </c>
      <c r="F14" s="6" t="s">
        <v>180</v>
      </c>
      <c r="G14" s="7" t="s">
        <v>9</v>
      </c>
      <c r="H14" s="6" t="s">
        <v>340</v>
      </c>
      <c r="I14" s="24" t="s">
        <v>390</v>
      </c>
      <c r="J14" s="10" t="s">
        <v>387</v>
      </c>
      <c r="K14" s="10" t="s">
        <v>388</v>
      </c>
      <c r="L14" s="10" t="s">
        <v>389</v>
      </c>
      <c r="M14" s="40">
        <v>0.4</v>
      </c>
      <c r="N14" s="11" t="s">
        <v>248</v>
      </c>
      <c r="O14" s="11">
        <v>0.6</v>
      </c>
      <c r="P14" s="11">
        <v>1</v>
      </c>
      <c r="Q14" s="11"/>
    </row>
    <row r="15" spans="1:17" ht="85.15" customHeight="1" x14ac:dyDescent="0.25">
      <c r="A15" s="6" t="s">
        <v>80</v>
      </c>
      <c r="B15" s="6" t="s">
        <v>157</v>
      </c>
      <c r="C15" s="6" t="s">
        <v>97</v>
      </c>
      <c r="D15" s="6" t="s">
        <v>98</v>
      </c>
      <c r="E15" s="6" t="s">
        <v>182</v>
      </c>
      <c r="F15" s="6" t="s">
        <v>183</v>
      </c>
      <c r="G15" s="7" t="s">
        <v>9</v>
      </c>
      <c r="H15" s="6"/>
      <c r="I15" s="10"/>
      <c r="J15" s="10"/>
      <c r="K15" s="10"/>
      <c r="L15" s="10"/>
      <c r="M15" s="39" t="s">
        <v>474</v>
      </c>
      <c r="N15" s="11">
        <v>1</v>
      </c>
      <c r="O15" s="11"/>
      <c r="P15" s="11">
        <v>1</v>
      </c>
      <c r="Q15" s="11"/>
    </row>
    <row r="16" spans="1:17" ht="85.15" customHeight="1" x14ac:dyDescent="0.25">
      <c r="A16" s="6" t="s">
        <v>127</v>
      </c>
      <c r="B16" s="46" t="s">
        <v>127</v>
      </c>
      <c r="C16" s="6" t="s">
        <v>128</v>
      </c>
      <c r="D16" s="6" t="s">
        <v>129</v>
      </c>
      <c r="E16" s="6" t="s">
        <v>184</v>
      </c>
      <c r="F16" s="6" t="s">
        <v>185</v>
      </c>
      <c r="G16" s="7" t="s">
        <v>9</v>
      </c>
      <c r="H16" s="6" t="s">
        <v>341</v>
      </c>
      <c r="I16" s="10" t="s">
        <v>342</v>
      </c>
      <c r="J16" s="10" t="s">
        <v>396</v>
      </c>
      <c r="K16" s="10" t="s">
        <v>397</v>
      </c>
      <c r="L16" s="10" t="s">
        <v>398</v>
      </c>
      <c r="M16" s="38">
        <v>0.5</v>
      </c>
      <c r="N16" s="11">
        <v>1</v>
      </c>
      <c r="O16" s="11">
        <v>1</v>
      </c>
      <c r="P16" s="11">
        <v>1</v>
      </c>
      <c r="Q16" s="11"/>
    </row>
    <row r="17" spans="1:17" ht="85.15" customHeight="1" x14ac:dyDescent="0.25">
      <c r="A17" s="6" t="s">
        <v>127</v>
      </c>
      <c r="B17" s="46" t="s">
        <v>127</v>
      </c>
      <c r="C17" s="6" t="s">
        <v>130</v>
      </c>
      <c r="D17" s="34" t="s">
        <v>131</v>
      </c>
      <c r="E17" s="17" t="s">
        <v>186</v>
      </c>
      <c r="F17" s="34" t="s">
        <v>187</v>
      </c>
      <c r="G17" s="34" t="s">
        <v>9</v>
      </c>
      <c r="H17" s="6" t="s">
        <v>343</v>
      </c>
      <c r="I17" s="10" t="s">
        <v>344</v>
      </c>
      <c r="J17" s="10" t="s">
        <v>365</v>
      </c>
      <c r="K17" s="10" t="s">
        <v>364</v>
      </c>
      <c r="L17" s="10" t="s">
        <v>369</v>
      </c>
      <c r="M17" s="39">
        <v>0.3</v>
      </c>
      <c r="N17" s="11">
        <v>1</v>
      </c>
      <c r="O17" s="11">
        <v>1</v>
      </c>
      <c r="P17" s="11">
        <v>1</v>
      </c>
      <c r="Q17" s="11"/>
    </row>
    <row r="18" spans="1:17" ht="85.15" customHeight="1" x14ac:dyDescent="0.25">
      <c r="A18" s="6" t="s">
        <v>127</v>
      </c>
      <c r="B18" s="46" t="s">
        <v>127</v>
      </c>
      <c r="C18" s="6" t="s">
        <v>132</v>
      </c>
      <c r="D18" s="6" t="s">
        <v>133</v>
      </c>
      <c r="E18" s="6" t="s">
        <v>251</v>
      </c>
      <c r="F18" s="6" t="s">
        <v>252</v>
      </c>
      <c r="G18" s="7" t="s">
        <v>9</v>
      </c>
      <c r="H18" s="6" t="s">
        <v>345</v>
      </c>
      <c r="I18" s="10" t="s">
        <v>346</v>
      </c>
      <c r="J18" s="10" t="s">
        <v>399</v>
      </c>
      <c r="K18" s="10" t="s">
        <v>400</v>
      </c>
      <c r="L18" s="10" t="s">
        <v>401</v>
      </c>
      <c r="M18" s="38">
        <v>0.1</v>
      </c>
      <c r="N18" s="11">
        <v>1</v>
      </c>
      <c r="O18" s="11">
        <v>1</v>
      </c>
      <c r="P18" s="11">
        <v>1</v>
      </c>
      <c r="Q18" s="11"/>
    </row>
    <row r="19" spans="1:17" ht="85.15" customHeight="1" x14ac:dyDescent="0.25">
      <c r="A19" s="6" t="s">
        <v>127</v>
      </c>
      <c r="B19" s="46" t="s">
        <v>127</v>
      </c>
      <c r="C19" s="6" t="s">
        <v>134</v>
      </c>
      <c r="D19" s="6" t="s">
        <v>135</v>
      </c>
      <c r="E19" s="6" t="s">
        <v>188</v>
      </c>
      <c r="F19" s="6" t="s">
        <v>253</v>
      </c>
      <c r="G19" s="7" t="s">
        <v>9</v>
      </c>
      <c r="H19" s="6"/>
      <c r="I19" s="10"/>
      <c r="J19" s="10"/>
      <c r="K19" s="10"/>
      <c r="L19" s="10"/>
      <c r="M19" s="38">
        <v>0.1</v>
      </c>
      <c r="N19" s="11">
        <v>1</v>
      </c>
      <c r="O19" s="11"/>
      <c r="P19" s="11">
        <v>1</v>
      </c>
      <c r="Q19" s="11"/>
    </row>
    <row r="20" spans="1:17" ht="85.15" customHeight="1" x14ac:dyDescent="0.25">
      <c r="A20" s="6" t="s">
        <v>127</v>
      </c>
      <c r="B20" s="46" t="s">
        <v>127</v>
      </c>
      <c r="C20" s="6" t="s">
        <v>136</v>
      </c>
      <c r="D20" s="6" t="s">
        <v>137</v>
      </c>
      <c r="E20" s="6" t="s">
        <v>254</v>
      </c>
      <c r="F20" s="6" t="s">
        <v>255</v>
      </c>
      <c r="G20" s="7" t="s">
        <v>9</v>
      </c>
      <c r="H20" s="6"/>
      <c r="I20" s="10"/>
      <c r="J20" s="10"/>
      <c r="K20" s="10"/>
      <c r="L20" s="10"/>
      <c r="M20" s="38">
        <v>0.1</v>
      </c>
      <c r="N20" s="11">
        <v>1</v>
      </c>
      <c r="O20" s="11"/>
      <c r="P20" s="11">
        <v>1</v>
      </c>
      <c r="Q20" s="11"/>
    </row>
    <row r="21" spans="1:17" ht="85.15" customHeight="1" x14ac:dyDescent="0.25">
      <c r="A21" s="6" t="s">
        <v>127</v>
      </c>
      <c r="B21" s="46" t="s">
        <v>127</v>
      </c>
      <c r="C21" s="6" t="s">
        <v>138</v>
      </c>
      <c r="D21" s="6" t="s">
        <v>139</v>
      </c>
      <c r="E21" s="6" t="s">
        <v>256</v>
      </c>
      <c r="F21" s="6" t="s">
        <v>257</v>
      </c>
      <c r="G21" s="7" t="s">
        <v>9</v>
      </c>
      <c r="H21" s="6"/>
      <c r="I21" s="10"/>
      <c r="J21" s="10"/>
      <c r="K21" s="10"/>
      <c r="L21" s="10"/>
      <c r="M21" s="38">
        <v>0.1</v>
      </c>
      <c r="N21" s="11">
        <v>1</v>
      </c>
      <c r="O21" s="11"/>
      <c r="P21" s="11">
        <v>1</v>
      </c>
      <c r="Q21" s="11"/>
    </row>
    <row r="22" spans="1:17" ht="85.15" customHeight="1" x14ac:dyDescent="0.25">
      <c r="A22" s="6" t="s">
        <v>5</v>
      </c>
      <c r="B22" s="48" t="s">
        <v>146</v>
      </c>
      <c r="C22" s="26" t="s">
        <v>22</v>
      </c>
      <c r="D22" s="34" t="s">
        <v>23</v>
      </c>
      <c r="E22" s="17" t="s">
        <v>189</v>
      </c>
      <c r="F22" s="47" t="s">
        <v>190</v>
      </c>
      <c r="G22" s="34" t="s">
        <v>9</v>
      </c>
      <c r="H22" s="6" t="s">
        <v>347</v>
      </c>
      <c r="I22" s="10" t="s">
        <v>370</v>
      </c>
      <c r="J22" s="10" t="s">
        <v>361</v>
      </c>
      <c r="K22" s="21" t="s">
        <v>349</v>
      </c>
      <c r="L22" s="22" t="s">
        <v>350</v>
      </c>
      <c r="M22" s="38">
        <v>0.999</v>
      </c>
      <c r="N22" s="18">
        <v>1</v>
      </c>
      <c r="O22" s="11">
        <v>0.89</v>
      </c>
      <c r="P22" s="11">
        <v>1</v>
      </c>
      <c r="Q22" s="11"/>
    </row>
    <row r="23" spans="1:17" ht="85.15" customHeight="1" x14ac:dyDescent="0.25">
      <c r="A23" s="6" t="s">
        <v>5</v>
      </c>
      <c r="B23" s="48" t="s">
        <v>146</v>
      </c>
      <c r="C23" s="6" t="s">
        <v>24</v>
      </c>
      <c r="D23" s="6" t="s">
        <v>25</v>
      </c>
      <c r="E23" s="6" t="s">
        <v>191</v>
      </c>
      <c r="F23" s="26" t="s">
        <v>195</v>
      </c>
      <c r="G23" s="7" t="s">
        <v>9</v>
      </c>
      <c r="H23" s="6" t="s">
        <v>347</v>
      </c>
      <c r="I23" s="10" t="s">
        <v>370</v>
      </c>
      <c r="J23" s="10"/>
      <c r="K23" s="10" t="s">
        <v>355</v>
      </c>
      <c r="L23" s="23" t="s">
        <v>356</v>
      </c>
      <c r="M23" s="39">
        <v>0.95</v>
      </c>
      <c r="N23" s="11">
        <v>1</v>
      </c>
      <c r="O23" s="11"/>
      <c r="P23" s="11"/>
      <c r="Q23" s="11"/>
    </row>
    <row r="24" spans="1:17" ht="85.15" customHeight="1" x14ac:dyDescent="0.25">
      <c r="A24" s="6" t="s">
        <v>5</v>
      </c>
      <c r="B24" s="48" t="s">
        <v>146</v>
      </c>
      <c r="C24" s="6" t="s">
        <v>26</v>
      </c>
      <c r="D24" s="34" t="s">
        <v>27</v>
      </c>
      <c r="E24" s="17" t="s">
        <v>192</v>
      </c>
      <c r="F24" s="47" t="s">
        <v>194</v>
      </c>
      <c r="G24" s="7" t="s">
        <v>9</v>
      </c>
      <c r="H24" s="6" t="s">
        <v>347</v>
      </c>
      <c r="I24" s="10" t="s">
        <v>370</v>
      </c>
      <c r="J24" s="20" t="s">
        <v>362</v>
      </c>
      <c r="K24" s="21" t="s">
        <v>351</v>
      </c>
      <c r="L24" s="22" t="s">
        <v>352</v>
      </c>
      <c r="M24" s="38">
        <v>0.2</v>
      </c>
      <c r="N24" s="11" t="s">
        <v>248</v>
      </c>
      <c r="O24" s="36">
        <v>2</v>
      </c>
      <c r="P24" s="11">
        <v>2</v>
      </c>
      <c r="Q24" s="11"/>
    </row>
    <row r="25" spans="1:17" ht="85.15" customHeight="1" x14ac:dyDescent="0.25">
      <c r="A25" s="6" t="s">
        <v>5</v>
      </c>
      <c r="B25" s="48" t="s">
        <v>146</v>
      </c>
      <c r="C25" s="6" t="s">
        <v>28</v>
      </c>
      <c r="D25" s="6" t="s">
        <v>29</v>
      </c>
      <c r="E25" s="6" t="s">
        <v>30</v>
      </c>
      <c r="F25" s="26" t="s">
        <v>193</v>
      </c>
      <c r="G25" s="7" t="s">
        <v>9</v>
      </c>
      <c r="H25" s="6" t="s">
        <v>347</v>
      </c>
      <c r="I25" s="10" t="s">
        <v>348</v>
      </c>
      <c r="J25" s="10"/>
      <c r="K25" s="10" t="s">
        <v>353</v>
      </c>
      <c r="L25" s="10" t="s">
        <v>354</v>
      </c>
      <c r="M25" s="39">
        <v>0.1</v>
      </c>
      <c r="N25" s="11">
        <v>1</v>
      </c>
      <c r="O25" s="11"/>
      <c r="P25" s="11"/>
      <c r="Q25" s="11"/>
    </row>
    <row r="26" spans="1:17" ht="85.15" customHeight="1" x14ac:dyDescent="0.25">
      <c r="A26" s="6" t="s">
        <v>5</v>
      </c>
      <c r="B26" s="44" t="s">
        <v>147</v>
      </c>
      <c r="C26" s="6" t="s">
        <v>31</v>
      </c>
      <c r="D26" s="6" t="s">
        <v>32</v>
      </c>
      <c r="E26" s="6" t="s">
        <v>33</v>
      </c>
      <c r="F26" s="26" t="s">
        <v>258</v>
      </c>
      <c r="G26" s="7" t="s">
        <v>9</v>
      </c>
      <c r="H26" s="6" t="s">
        <v>464</v>
      </c>
      <c r="I26" s="10" t="s">
        <v>465</v>
      </c>
      <c r="J26" s="10"/>
      <c r="K26" s="10"/>
      <c r="L26" s="10"/>
      <c r="M26" s="39">
        <v>0.9</v>
      </c>
      <c r="N26" s="11">
        <v>1</v>
      </c>
      <c r="O26" s="11">
        <v>1.05</v>
      </c>
      <c r="P26" s="11">
        <v>1.05</v>
      </c>
      <c r="Q26" s="11"/>
    </row>
    <row r="27" spans="1:17" ht="85.15" customHeight="1" x14ac:dyDescent="0.25">
      <c r="A27" s="6" t="s">
        <v>5</v>
      </c>
      <c r="B27" s="44" t="s">
        <v>147</v>
      </c>
      <c r="C27" s="6" t="s">
        <v>34</v>
      </c>
      <c r="D27" s="6" t="s">
        <v>35</v>
      </c>
      <c r="E27" s="6" t="s">
        <v>36</v>
      </c>
      <c r="F27" s="6" t="s">
        <v>196</v>
      </c>
      <c r="G27" s="7" t="s">
        <v>9</v>
      </c>
      <c r="H27" s="6" t="s">
        <v>464</v>
      </c>
      <c r="I27" s="10" t="s">
        <v>465</v>
      </c>
      <c r="J27" s="10"/>
      <c r="K27" s="10"/>
      <c r="L27" s="10"/>
      <c r="M27" s="39" t="s">
        <v>475</v>
      </c>
      <c r="N27" s="11">
        <v>1</v>
      </c>
      <c r="O27" s="11">
        <v>1</v>
      </c>
      <c r="P27" s="11">
        <v>1</v>
      </c>
      <c r="Q27" s="11"/>
    </row>
    <row r="28" spans="1:17" ht="85.15" customHeight="1" x14ac:dyDescent="0.25">
      <c r="A28" s="6" t="s">
        <v>5</v>
      </c>
      <c r="B28" s="44" t="s">
        <v>147</v>
      </c>
      <c r="C28" s="6" t="s">
        <v>37</v>
      </c>
      <c r="D28" s="6" t="s">
        <v>38</v>
      </c>
      <c r="E28" s="6" t="s">
        <v>143</v>
      </c>
      <c r="F28" s="6" t="s">
        <v>196</v>
      </c>
      <c r="G28" s="7" t="s">
        <v>9</v>
      </c>
      <c r="H28" s="6" t="s">
        <v>464</v>
      </c>
      <c r="I28" s="10" t="s">
        <v>465</v>
      </c>
      <c r="J28" s="10"/>
      <c r="K28" s="10"/>
      <c r="L28" s="10"/>
      <c r="M28" s="39" t="s">
        <v>476</v>
      </c>
      <c r="N28" s="11">
        <v>1</v>
      </c>
      <c r="O28" s="11">
        <v>1</v>
      </c>
      <c r="P28" s="11">
        <v>1</v>
      </c>
      <c r="Q28" s="11"/>
    </row>
    <row r="29" spans="1:17" ht="85.15" customHeight="1" x14ac:dyDescent="0.25">
      <c r="A29" s="6" t="s">
        <v>5</v>
      </c>
      <c r="B29" s="44" t="s">
        <v>147</v>
      </c>
      <c r="C29" s="6" t="s">
        <v>39</v>
      </c>
      <c r="D29" s="6" t="s">
        <v>40</v>
      </c>
      <c r="E29" s="6" t="s">
        <v>41</v>
      </c>
      <c r="F29" s="6" t="s">
        <v>196</v>
      </c>
      <c r="G29" s="7" t="s">
        <v>9</v>
      </c>
      <c r="H29" s="6" t="s">
        <v>464</v>
      </c>
      <c r="I29" s="10" t="s">
        <v>465</v>
      </c>
      <c r="J29" s="10"/>
      <c r="K29" s="10"/>
      <c r="L29" s="10"/>
      <c r="M29" s="39" t="s">
        <v>477</v>
      </c>
      <c r="N29" s="11">
        <v>1</v>
      </c>
      <c r="O29" s="11">
        <v>1</v>
      </c>
      <c r="P29" s="11">
        <v>1</v>
      </c>
      <c r="Q29" s="11"/>
    </row>
    <row r="30" spans="1:17" ht="85.15" customHeight="1" x14ac:dyDescent="0.25">
      <c r="A30" s="6" t="s">
        <v>5</v>
      </c>
      <c r="B30" s="44" t="s">
        <v>148</v>
      </c>
      <c r="C30" s="6" t="s">
        <v>42</v>
      </c>
      <c r="D30" s="6" t="s">
        <v>43</v>
      </c>
      <c r="E30" s="6" t="s">
        <v>259</v>
      </c>
      <c r="F30" s="6" t="s">
        <v>197</v>
      </c>
      <c r="G30" s="7" t="s">
        <v>9</v>
      </c>
      <c r="H30" s="6"/>
      <c r="I30" s="10"/>
      <c r="J30" s="10"/>
      <c r="K30" s="10"/>
      <c r="L30" s="10"/>
      <c r="M30" s="38" t="s">
        <v>478</v>
      </c>
      <c r="N30" s="11">
        <v>1</v>
      </c>
      <c r="O30" s="11"/>
      <c r="P30" s="11">
        <v>1</v>
      </c>
      <c r="Q30" s="11"/>
    </row>
    <row r="31" spans="1:17" ht="85.15" customHeight="1" x14ac:dyDescent="0.25">
      <c r="A31" s="6" t="s">
        <v>5</v>
      </c>
      <c r="B31" s="44" t="s">
        <v>148</v>
      </c>
      <c r="C31" s="6" t="s">
        <v>44</v>
      </c>
      <c r="D31" s="6" t="s">
        <v>45</v>
      </c>
      <c r="E31" s="6" t="s">
        <v>198</v>
      </c>
      <c r="F31" s="26" t="s">
        <v>202</v>
      </c>
      <c r="G31" s="7" t="s">
        <v>9</v>
      </c>
      <c r="H31" s="6"/>
      <c r="I31" s="10"/>
      <c r="J31" s="10"/>
      <c r="K31" s="10"/>
      <c r="L31" s="10"/>
      <c r="M31" s="39">
        <v>0.5</v>
      </c>
      <c r="N31" s="11">
        <v>1</v>
      </c>
      <c r="O31" s="11"/>
      <c r="P31" s="11">
        <v>1</v>
      </c>
      <c r="Q31" s="11"/>
    </row>
    <row r="32" spans="1:17" ht="85.15" customHeight="1" x14ac:dyDescent="0.25">
      <c r="A32" s="6" t="s">
        <v>5</v>
      </c>
      <c r="B32" s="44" t="s">
        <v>148</v>
      </c>
      <c r="C32" s="6" t="s">
        <v>46</v>
      </c>
      <c r="D32" s="6" t="s">
        <v>47</v>
      </c>
      <c r="E32" s="6" t="s">
        <v>199</v>
      </c>
      <c r="F32" s="26" t="s">
        <v>201</v>
      </c>
      <c r="G32" s="7" t="s">
        <v>9</v>
      </c>
      <c r="H32" s="6" t="s">
        <v>373</v>
      </c>
      <c r="I32" s="24" t="s">
        <v>371</v>
      </c>
      <c r="J32" s="10" t="s">
        <v>372</v>
      </c>
      <c r="K32" s="10" t="s">
        <v>374</v>
      </c>
      <c r="L32" s="10" t="s">
        <v>375</v>
      </c>
      <c r="M32" s="39">
        <v>0.3</v>
      </c>
      <c r="N32" s="11" t="s">
        <v>248</v>
      </c>
      <c r="O32" s="11">
        <v>1.2</v>
      </c>
      <c r="P32" s="11">
        <v>1.2</v>
      </c>
      <c r="Q32" s="11">
        <v>1.2</v>
      </c>
    </row>
    <row r="33" spans="1:17" ht="85.15" customHeight="1" x14ac:dyDescent="0.25">
      <c r="A33" s="6" t="s">
        <v>151</v>
      </c>
      <c r="B33" s="6" t="s">
        <v>150</v>
      </c>
      <c r="C33" s="6" t="s">
        <v>53</v>
      </c>
      <c r="D33" s="6" t="s">
        <v>54</v>
      </c>
      <c r="E33" s="6" t="s">
        <v>200</v>
      </c>
      <c r="F33" s="6" t="s">
        <v>260</v>
      </c>
      <c r="G33" s="7" t="s">
        <v>9</v>
      </c>
      <c r="H33" s="6"/>
      <c r="I33" s="10"/>
      <c r="J33" s="10"/>
      <c r="K33" s="10"/>
      <c r="L33" s="10"/>
      <c r="M33" s="39">
        <v>0.5</v>
      </c>
      <c r="N33" s="11">
        <v>1</v>
      </c>
      <c r="O33" s="11"/>
      <c r="P33" s="11"/>
      <c r="Q33" s="11"/>
    </row>
    <row r="34" spans="1:17" ht="85.15" customHeight="1" x14ac:dyDescent="0.25">
      <c r="A34" s="6" t="s">
        <v>151</v>
      </c>
      <c r="B34" s="6" t="s">
        <v>150</v>
      </c>
      <c r="C34" s="6" t="s">
        <v>55</v>
      </c>
      <c r="D34" s="6" t="s">
        <v>56</v>
      </c>
      <c r="E34" s="6" t="s">
        <v>247</v>
      </c>
      <c r="F34" s="6" t="s">
        <v>203</v>
      </c>
      <c r="G34" s="7" t="s">
        <v>9</v>
      </c>
      <c r="H34" s="6"/>
      <c r="I34" s="10"/>
      <c r="J34" s="10"/>
      <c r="K34" s="10"/>
      <c r="L34" s="10"/>
      <c r="M34" s="39">
        <v>0.9</v>
      </c>
      <c r="N34" s="11">
        <v>1</v>
      </c>
      <c r="O34" s="11"/>
      <c r="P34" s="11">
        <v>1</v>
      </c>
      <c r="Q34" s="11"/>
    </row>
    <row r="35" spans="1:17" ht="85.15" customHeight="1" x14ac:dyDescent="0.25">
      <c r="A35" s="6" t="s">
        <v>80</v>
      </c>
      <c r="B35" s="6" t="s">
        <v>158</v>
      </c>
      <c r="C35" s="6" t="s">
        <v>99</v>
      </c>
      <c r="D35" s="6" t="s">
        <v>100</v>
      </c>
      <c r="E35" s="6" t="s">
        <v>204</v>
      </c>
      <c r="F35" s="6" t="s">
        <v>205</v>
      </c>
      <c r="G35" s="7" t="s">
        <v>9</v>
      </c>
      <c r="H35" s="6"/>
      <c r="I35" s="10"/>
      <c r="J35" s="10"/>
      <c r="K35" s="10"/>
      <c r="L35" s="10"/>
      <c r="M35" s="40">
        <v>0.5</v>
      </c>
      <c r="N35" s="11">
        <v>1</v>
      </c>
      <c r="O35" s="11"/>
      <c r="P35" s="11">
        <v>1</v>
      </c>
      <c r="Q35" s="11"/>
    </row>
    <row r="36" spans="1:17" ht="85.15" customHeight="1" x14ac:dyDescent="0.25">
      <c r="A36" s="6" t="s">
        <v>80</v>
      </c>
      <c r="B36" s="6" t="s">
        <v>158</v>
      </c>
      <c r="C36" s="6" t="s">
        <v>101</v>
      </c>
      <c r="D36" s="6" t="s">
        <v>102</v>
      </c>
      <c r="E36" s="6" t="s">
        <v>207</v>
      </c>
      <c r="F36" s="6" t="s">
        <v>206</v>
      </c>
      <c r="G36" s="7" t="s">
        <v>9</v>
      </c>
      <c r="H36" s="6"/>
      <c r="I36" s="10"/>
      <c r="J36" s="10"/>
      <c r="K36" s="10"/>
      <c r="L36" s="10"/>
      <c r="M36" s="39">
        <v>0.5</v>
      </c>
      <c r="N36" s="11" t="s">
        <v>248</v>
      </c>
      <c r="O36" s="11"/>
      <c r="P36" s="11">
        <v>1</v>
      </c>
      <c r="Q36" s="11"/>
    </row>
    <row r="37" spans="1:17" ht="85.15" customHeight="1" x14ac:dyDescent="0.25">
      <c r="A37" s="6" t="s">
        <v>80</v>
      </c>
      <c r="B37" s="6" t="s">
        <v>158</v>
      </c>
      <c r="C37" s="6" t="s">
        <v>103</v>
      </c>
      <c r="D37" s="6" t="s">
        <v>104</v>
      </c>
      <c r="E37" s="6" t="s">
        <v>261</v>
      </c>
      <c r="F37" s="6" t="s">
        <v>208</v>
      </c>
      <c r="G37" s="7" t="s">
        <v>9</v>
      </c>
      <c r="H37" s="6"/>
      <c r="I37" s="10"/>
      <c r="J37" s="10"/>
      <c r="K37" s="10"/>
      <c r="L37" s="10"/>
      <c r="M37" s="40">
        <v>0.95</v>
      </c>
      <c r="N37" s="11">
        <v>1</v>
      </c>
      <c r="O37" s="11"/>
      <c r="P37" s="11">
        <v>1</v>
      </c>
      <c r="Q37" s="11"/>
    </row>
    <row r="38" spans="1:17" ht="85.15" customHeight="1" x14ac:dyDescent="0.25">
      <c r="A38" s="6" t="s">
        <v>5</v>
      </c>
      <c r="B38" s="44" t="s">
        <v>149</v>
      </c>
      <c r="C38" s="6" t="s">
        <v>48</v>
      </c>
      <c r="D38" s="6" t="s">
        <v>49</v>
      </c>
      <c r="E38" s="6" t="s">
        <v>50</v>
      </c>
      <c r="F38" s="26" t="s">
        <v>209</v>
      </c>
      <c r="G38" s="7" t="s">
        <v>9</v>
      </c>
      <c r="H38" s="6"/>
      <c r="I38" s="10"/>
      <c r="J38" s="10"/>
      <c r="K38" s="10"/>
      <c r="L38" s="10"/>
      <c r="M38" s="39">
        <v>0.2</v>
      </c>
      <c r="N38" s="11">
        <v>1</v>
      </c>
      <c r="O38" s="11">
        <v>1</v>
      </c>
      <c r="P38" s="11">
        <v>1</v>
      </c>
      <c r="Q38" s="11"/>
    </row>
    <row r="39" spans="1:17" ht="85.15" customHeight="1" x14ac:dyDescent="0.25">
      <c r="A39" s="6" t="s">
        <v>5</v>
      </c>
      <c r="B39" s="44" t="s">
        <v>149</v>
      </c>
      <c r="C39" s="6" t="s">
        <v>51</v>
      </c>
      <c r="D39" s="6" t="s">
        <v>52</v>
      </c>
      <c r="E39" s="6" t="s">
        <v>211</v>
      </c>
      <c r="F39" s="6" t="s">
        <v>210</v>
      </c>
      <c r="G39" s="7" t="s">
        <v>9</v>
      </c>
      <c r="H39" s="6"/>
      <c r="I39" s="10"/>
      <c r="J39" s="10"/>
      <c r="K39" s="10"/>
      <c r="L39" s="10"/>
      <c r="M39" s="39">
        <v>0.2</v>
      </c>
      <c r="N39" s="11">
        <v>1</v>
      </c>
      <c r="O39" s="11">
        <v>1</v>
      </c>
      <c r="P39" s="11">
        <v>1</v>
      </c>
      <c r="Q39" s="11"/>
    </row>
    <row r="40" spans="1:17" ht="85.15" customHeight="1" x14ac:dyDescent="0.25">
      <c r="A40" s="6" t="s">
        <v>80</v>
      </c>
      <c r="B40" s="6" t="s">
        <v>159</v>
      </c>
      <c r="C40" s="6" t="s">
        <v>105</v>
      </c>
      <c r="D40" s="6" t="s">
        <v>106</v>
      </c>
      <c r="E40" s="6" t="s">
        <v>213</v>
      </c>
      <c r="F40" s="6" t="s">
        <v>212</v>
      </c>
      <c r="G40" s="7" t="s">
        <v>9</v>
      </c>
      <c r="H40" s="6" t="s">
        <v>416</v>
      </c>
      <c r="I40" s="10" t="s">
        <v>417</v>
      </c>
      <c r="J40" s="10" t="s">
        <v>418</v>
      </c>
      <c r="K40" s="10" t="s">
        <v>419</v>
      </c>
      <c r="L40" s="10" t="s">
        <v>420</v>
      </c>
      <c r="M40" s="39">
        <v>0.25</v>
      </c>
      <c r="N40" s="11">
        <v>1</v>
      </c>
      <c r="O40" s="11">
        <v>1</v>
      </c>
      <c r="P40" s="11">
        <v>2</v>
      </c>
      <c r="Q40" s="11"/>
    </row>
    <row r="41" spans="1:17" ht="85.15" customHeight="1" x14ac:dyDescent="0.25">
      <c r="A41" s="6" t="s">
        <v>80</v>
      </c>
      <c r="B41" s="6" t="s">
        <v>160</v>
      </c>
      <c r="C41" s="6" t="s">
        <v>107</v>
      </c>
      <c r="D41" s="6" t="s">
        <v>108</v>
      </c>
      <c r="E41" s="6" t="s">
        <v>214</v>
      </c>
      <c r="F41" s="6" t="s">
        <v>215</v>
      </c>
      <c r="G41" s="7" t="s">
        <v>9</v>
      </c>
      <c r="H41" s="6" t="s">
        <v>466</v>
      </c>
      <c r="I41" s="25" t="s">
        <v>402</v>
      </c>
      <c r="J41" s="10" t="s">
        <v>403</v>
      </c>
      <c r="K41" s="10" t="s">
        <v>407</v>
      </c>
      <c r="L41" s="10" t="s">
        <v>404</v>
      </c>
      <c r="M41" s="39">
        <v>0.25</v>
      </c>
      <c r="N41" s="11">
        <v>1</v>
      </c>
      <c r="O41" s="11">
        <v>0.5</v>
      </c>
      <c r="P41" s="11">
        <v>2</v>
      </c>
      <c r="Q41" s="11"/>
    </row>
    <row r="42" spans="1:17" ht="78.75" x14ac:dyDescent="0.25">
      <c r="A42" s="6" t="s">
        <v>80</v>
      </c>
      <c r="B42" s="6" t="s">
        <v>160</v>
      </c>
      <c r="C42" s="6" t="s">
        <v>109</v>
      </c>
      <c r="D42" s="6" t="s">
        <v>110</v>
      </c>
      <c r="E42" s="6" t="s">
        <v>217</v>
      </c>
      <c r="F42" s="6" t="s">
        <v>216</v>
      </c>
      <c r="G42" s="7" t="s">
        <v>9</v>
      </c>
      <c r="H42" s="6" t="s">
        <v>466</v>
      </c>
      <c r="I42" s="25" t="s">
        <v>402</v>
      </c>
      <c r="J42" s="10" t="s">
        <v>403</v>
      </c>
      <c r="K42" s="10" t="s">
        <v>405</v>
      </c>
      <c r="L42" s="10" t="s">
        <v>406</v>
      </c>
      <c r="M42" s="39">
        <v>0.25</v>
      </c>
      <c r="N42" s="11">
        <v>1</v>
      </c>
      <c r="O42" s="11">
        <v>0.9</v>
      </c>
      <c r="P42" s="11">
        <v>2</v>
      </c>
      <c r="Q42" s="11"/>
    </row>
    <row r="43" spans="1:17" ht="85.15" customHeight="1" x14ac:dyDescent="0.25">
      <c r="A43" s="6" t="s">
        <v>80</v>
      </c>
      <c r="B43" s="6" t="s">
        <v>160</v>
      </c>
      <c r="C43" s="6" t="s">
        <v>111</v>
      </c>
      <c r="D43" s="6" t="s">
        <v>112</v>
      </c>
      <c r="E43" s="6" t="s">
        <v>262</v>
      </c>
      <c r="F43" s="6" t="s">
        <v>263</v>
      </c>
      <c r="G43" s="7" t="s">
        <v>9</v>
      </c>
      <c r="H43" s="6"/>
      <c r="I43" s="10"/>
      <c r="J43" s="10"/>
      <c r="K43" s="10"/>
      <c r="L43" s="10"/>
      <c r="M43" s="39">
        <v>0.25</v>
      </c>
      <c r="N43" s="11">
        <v>1</v>
      </c>
      <c r="O43" s="11"/>
      <c r="P43" s="11">
        <v>1</v>
      </c>
      <c r="Q43" s="11"/>
    </row>
    <row r="44" spans="1:17" ht="85.15" customHeight="1" x14ac:dyDescent="0.25">
      <c r="A44" s="6" t="s">
        <v>80</v>
      </c>
      <c r="B44" s="6" t="s">
        <v>160</v>
      </c>
      <c r="C44" s="6" t="s">
        <v>113</v>
      </c>
      <c r="D44" s="6" t="s">
        <v>114</v>
      </c>
      <c r="E44" s="6" t="s">
        <v>218</v>
      </c>
      <c r="F44" s="26" t="s">
        <v>223</v>
      </c>
      <c r="G44" s="7" t="s">
        <v>9</v>
      </c>
      <c r="H44" s="6"/>
      <c r="I44" s="10"/>
      <c r="J44" s="10"/>
      <c r="K44" s="10"/>
      <c r="L44" s="10"/>
      <c r="M44" s="39">
        <v>0.7</v>
      </c>
      <c r="N44" s="11">
        <v>1</v>
      </c>
      <c r="O44" s="11"/>
      <c r="P44" s="11">
        <v>1</v>
      </c>
      <c r="Q44" s="11"/>
    </row>
    <row r="45" spans="1:17" ht="85.15" customHeight="1" x14ac:dyDescent="0.25">
      <c r="A45" s="6" t="s">
        <v>80</v>
      </c>
      <c r="B45" s="6" t="s">
        <v>160</v>
      </c>
      <c r="C45" s="6" t="s">
        <v>115</v>
      </c>
      <c r="D45" s="6" t="s">
        <v>116</v>
      </c>
      <c r="E45" s="6" t="s">
        <v>219</v>
      </c>
      <c r="F45" s="6" t="s">
        <v>264</v>
      </c>
      <c r="G45" s="7" t="s">
        <v>9</v>
      </c>
      <c r="H45" s="6" t="s">
        <v>408</v>
      </c>
      <c r="I45" s="10" t="s">
        <v>409</v>
      </c>
      <c r="J45" s="10" t="s">
        <v>410</v>
      </c>
      <c r="K45" s="10" t="s">
        <v>411</v>
      </c>
      <c r="L45" s="10" t="s">
        <v>412</v>
      </c>
      <c r="M45" s="39">
        <v>0.7</v>
      </c>
      <c r="N45" s="11">
        <v>1</v>
      </c>
      <c r="O45" s="11">
        <v>0.5</v>
      </c>
      <c r="P45" s="11">
        <v>2</v>
      </c>
      <c r="Q45" s="11"/>
    </row>
    <row r="46" spans="1:17" ht="85.15" customHeight="1" x14ac:dyDescent="0.25">
      <c r="A46" s="6" t="s">
        <v>80</v>
      </c>
      <c r="B46" s="6" t="s">
        <v>160</v>
      </c>
      <c r="C46" s="6" t="s">
        <v>117</v>
      </c>
      <c r="D46" s="6" t="s">
        <v>118</v>
      </c>
      <c r="E46" s="6" t="s">
        <v>220</v>
      </c>
      <c r="F46" s="6" t="s">
        <v>222</v>
      </c>
      <c r="G46" s="7" t="s">
        <v>9</v>
      </c>
      <c r="H46" s="6" t="s">
        <v>408</v>
      </c>
      <c r="I46" s="10" t="s">
        <v>409</v>
      </c>
      <c r="J46" s="10" t="s">
        <v>413</v>
      </c>
      <c r="K46" s="10" t="s">
        <v>414</v>
      </c>
      <c r="L46" s="10" t="s">
        <v>415</v>
      </c>
      <c r="M46" s="40">
        <v>0.7</v>
      </c>
      <c r="N46" s="11">
        <v>1</v>
      </c>
      <c r="O46" s="11">
        <v>0.5</v>
      </c>
      <c r="P46" s="11">
        <v>2</v>
      </c>
      <c r="Q46" s="11"/>
    </row>
    <row r="47" spans="1:17" ht="85.15" customHeight="1" x14ac:dyDescent="0.25">
      <c r="A47" s="6" t="s">
        <v>80</v>
      </c>
      <c r="B47" s="6" t="s">
        <v>160</v>
      </c>
      <c r="C47" s="6" t="s">
        <v>119</v>
      </c>
      <c r="D47" s="6" t="s">
        <v>120</v>
      </c>
      <c r="E47" s="6" t="s">
        <v>221</v>
      </c>
      <c r="F47" s="6" t="s">
        <v>224</v>
      </c>
      <c r="G47" s="7" t="s">
        <v>9</v>
      </c>
      <c r="H47" s="6"/>
      <c r="I47" s="10"/>
      <c r="J47" s="10"/>
      <c r="K47" s="10"/>
      <c r="L47" s="10"/>
      <c r="M47" s="39">
        <v>0.25</v>
      </c>
      <c r="N47" s="11">
        <v>1</v>
      </c>
      <c r="O47" s="11"/>
      <c r="P47" s="11">
        <v>1</v>
      </c>
      <c r="Q47" s="11"/>
    </row>
    <row r="48" spans="1:17" ht="85.15" customHeight="1" x14ac:dyDescent="0.25">
      <c r="A48" s="6" t="s">
        <v>80</v>
      </c>
      <c r="B48" s="6" t="s">
        <v>160</v>
      </c>
      <c r="C48" s="6" t="s">
        <v>121</v>
      </c>
      <c r="D48" s="6" t="s">
        <v>122</v>
      </c>
      <c r="E48" s="6" t="s">
        <v>225</v>
      </c>
      <c r="F48" s="6" t="s">
        <v>226</v>
      </c>
      <c r="G48" s="7" t="s">
        <v>9</v>
      </c>
      <c r="H48" s="6" t="s">
        <v>421</v>
      </c>
      <c r="I48" s="24" t="s">
        <v>422</v>
      </c>
      <c r="J48" s="10" t="s">
        <v>423</v>
      </c>
      <c r="K48" s="10" t="s">
        <v>424</v>
      </c>
      <c r="L48" s="10" t="s">
        <v>425</v>
      </c>
      <c r="M48" s="39">
        <v>0.2</v>
      </c>
      <c r="N48" s="11">
        <v>1</v>
      </c>
      <c r="O48" s="11">
        <v>0.5</v>
      </c>
      <c r="P48" s="11">
        <v>2</v>
      </c>
      <c r="Q48" s="11"/>
    </row>
    <row r="49" spans="1:17" ht="85.15" customHeight="1" x14ac:dyDescent="0.25">
      <c r="A49" s="6" t="s">
        <v>80</v>
      </c>
      <c r="B49" s="6" t="s">
        <v>160</v>
      </c>
      <c r="C49" s="6" t="s">
        <v>123</v>
      </c>
      <c r="D49" s="6" t="s">
        <v>124</v>
      </c>
      <c r="E49" s="6" t="s">
        <v>227</v>
      </c>
      <c r="F49" s="6" t="s">
        <v>228</v>
      </c>
      <c r="G49" s="7" t="s">
        <v>9</v>
      </c>
      <c r="H49" s="26" t="s">
        <v>433</v>
      </c>
      <c r="I49" s="10" t="s">
        <v>426</v>
      </c>
      <c r="J49" s="10" t="s">
        <v>427</v>
      </c>
      <c r="K49" s="10" t="s">
        <v>428</v>
      </c>
      <c r="L49" s="10" t="s">
        <v>429</v>
      </c>
      <c r="M49" s="39">
        <v>0.3</v>
      </c>
      <c r="N49" s="11">
        <v>1</v>
      </c>
      <c r="O49" s="11">
        <v>0.5</v>
      </c>
      <c r="P49" s="11">
        <v>2</v>
      </c>
      <c r="Q49" s="11"/>
    </row>
    <row r="50" spans="1:17" ht="85.15" customHeight="1" x14ac:dyDescent="0.25">
      <c r="A50" s="6" t="s">
        <v>80</v>
      </c>
      <c r="B50" s="6" t="s">
        <v>160</v>
      </c>
      <c r="C50" s="6" t="s">
        <v>125</v>
      </c>
      <c r="D50" s="6" t="s">
        <v>126</v>
      </c>
      <c r="E50" s="6" t="s">
        <v>230</v>
      </c>
      <c r="F50" s="6" t="s">
        <v>229</v>
      </c>
      <c r="G50" s="7" t="s">
        <v>9</v>
      </c>
      <c r="H50" s="26" t="s">
        <v>433</v>
      </c>
      <c r="I50" s="10" t="s">
        <v>426</v>
      </c>
      <c r="J50" s="10" t="s">
        <v>430</v>
      </c>
      <c r="K50" s="10" t="s">
        <v>431</v>
      </c>
      <c r="L50" s="10" t="s">
        <v>432</v>
      </c>
      <c r="M50" s="39" t="s">
        <v>479</v>
      </c>
      <c r="N50" s="11">
        <v>1</v>
      </c>
      <c r="O50" s="11">
        <v>0.2</v>
      </c>
      <c r="P50" s="11">
        <v>1</v>
      </c>
      <c r="Q50" s="11"/>
    </row>
    <row r="51" spans="1:17" ht="85.15" customHeight="1" x14ac:dyDescent="0.25">
      <c r="A51" s="6" t="s">
        <v>127</v>
      </c>
      <c r="B51" s="46" t="s">
        <v>161</v>
      </c>
      <c r="C51" s="6" t="s">
        <v>140</v>
      </c>
      <c r="D51" s="6" t="s">
        <v>69</v>
      </c>
      <c r="E51" s="6" t="s">
        <v>231</v>
      </c>
      <c r="F51" s="26" t="s">
        <v>232</v>
      </c>
      <c r="G51" s="7" t="s">
        <v>9</v>
      </c>
      <c r="H51" s="6"/>
      <c r="I51" s="10"/>
      <c r="J51" s="10"/>
      <c r="K51" s="10"/>
      <c r="L51" s="10"/>
      <c r="M51" s="39">
        <v>0.85</v>
      </c>
      <c r="N51" s="11">
        <v>1</v>
      </c>
      <c r="O51" s="11"/>
      <c r="P51" s="11">
        <v>1</v>
      </c>
      <c r="Q51" s="11"/>
    </row>
    <row r="52" spans="1:17" ht="85.15" customHeight="1" x14ac:dyDescent="0.25">
      <c r="A52" s="6" t="s">
        <v>127</v>
      </c>
      <c r="B52" s="46" t="s">
        <v>161</v>
      </c>
      <c r="C52" s="6" t="s">
        <v>141</v>
      </c>
      <c r="D52" s="6" t="s">
        <v>142</v>
      </c>
      <c r="E52" s="6" t="s">
        <v>233</v>
      </c>
      <c r="F52" s="26" t="s">
        <v>234</v>
      </c>
      <c r="G52" s="7" t="s">
        <v>9</v>
      </c>
      <c r="H52" s="26" t="s">
        <v>444</v>
      </c>
      <c r="I52" s="10" t="s">
        <v>445</v>
      </c>
      <c r="J52" s="10" t="s">
        <v>446</v>
      </c>
      <c r="K52" s="10" t="s">
        <v>452</v>
      </c>
      <c r="L52" s="10" t="s">
        <v>453</v>
      </c>
      <c r="M52" s="39">
        <v>0.9</v>
      </c>
      <c r="N52" s="11">
        <v>1</v>
      </c>
      <c r="O52" s="11">
        <v>0.5</v>
      </c>
      <c r="P52" s="11">
        <v>1</v>
      </c>
      <c r="Q52" s="11"/>
    </row>
    <row r="53" spans="1:17" ht="85.15" customHeight="1" x14ac:dyDescent="0.25">
      <c r="A53" s="6" t="s">
        <v>57</v>
      </c>
      <c r="B53" s="6" t="s">
        <v>152</v>
      </c>
      <c r="C53" s="6" t="s">
        <v>58</v>
      </c>
      <c r="D53" s="6" t="s">
        <v>59</v>
      </c>
      <c r="E53" s="6" t="s">
        <v>236</v>
      </c>
      <c r="F53" s="6" t="s">
        <v>235</v>
      </c>
      <c r="G53" s="7" t="s">
        <v>9</v>
      </c>
      <c r="H53" s="26" t="s">
        <v>444</v>
      </c>
      <c r="I53" s="10" t="s">
        <v>445</v>
      </c>
      <c r="J53" s="10" t="s">
        <v>447</v>
      </c>
      <c r="K53" s="10" t="s">
        <v>454</v>
      </c>
      <c r="L53" s="10" t="s">
        <v>455</v>
      </c>
      <c r="M53" s="39" t="s">
        <v>480</v>
      </c>
      <c r="N53" s="11">
        <v>1</v>
      </c>
      <c r="O53" s="11">
        <v>0.5</v>
      </c>
      <c r="P53" s="11">
        <v>2</v>
      </c>
      <c r="Q53" s="11"/>
    </row>
    <row r="54" spans="1:17" ht="85.15" customHeight="1" x14ac:dyDescent="0.25">
      <c r="A54" s="6" t="s">
        <v>57</v>
      </c>
      <c r="B54" s="6" t="s">
        <v>152</v>
      </c>
      <c r="C54" s="6" t="s">
        <v>60</v>
      </c>
      <c r="D54" s="6" t="s">
        <v>61</v>
      </c>
      <c r="E54" s="6" t="s">
        <v>265</v>
      </c>
      <c r="F54" s="6" t="s">
        <v>235</v>
      </c>
      <c r="G54" s="7" t="s">
        <v>9</v>
      </c>
      <c r="H54" s="26" t="s">
        <v>444</v>
      </c>
      <c r="I54" s="10" t="s">
        <v>445</v>
      </c>
      <c r="J54" s="10" t="s">
        <v>448</v>
      </c>
      <c r="K54" s="10" t="s">
        <v>456</v>
      </c>
      <c r="L54" s="10" t="s">
        <v>457</v>
      </c>
      <c r="M54" s="39" t="s">
        <v>481</v>
      </c>
      <c r="N54" s="11">
        <v>1</v>
      </c>
      <c r="O54" s="11">
        <v>0.5</v>
      </c>
      <c r="P54" s="11">
        <v>2</v>
      </c>
      <c r="Q54" s="11"/>
    </row>
    <row r="55" spans="1:17" ht="85.15" customHeight="1" x14ac:dyDescent="0.25">
      <c r="A55" s="6" t="s">
        <v>57</v>
      </c>
      <c r="B55" s="6" t="s">
        <v>152</v>
      </c>
      <c r="C55" s="6" t="s">
        <v>62</v>
      </c>
      <c r="D55" s="6" t="s">
        <v>63</v>
      </c>
      <c r="E55" s="6" t="s">
        <v>266</v>
      </c>
      <c r="F55" s="6" t="s">
        <v>235</v>
      </c>
      <c r="G55" s="7" t="s">
        <v>9</v>
      </c>
      <c r="H55" s="26" t="s">
        <v>444</v>
      </c>
      <c r="I55" s="10" t="s">
        <v>445</v>
      </c>
      <c r="J55" s="10" t="s">
        <v>449</v>
      </c>
      <c r="K55" s="10" t="s">
        <v>458</v>
      </c>
      <c r="L55" s="10" t="s">
        <v>459</v>
      </c>
      <c r="M55" s="39" t="s">
        <v>482</v>
      </c>
      <c r="N55" s="11">
        <v>1</v>
      </c>
      <c r="O55" s="11">
        <v>0.5</v>
      </c>
      <c r="P55" s="11">
        <v>2</v>
      </c>
      <c r="Q55" s="11"/>
    </row>
    <row r="56" spans="1:17" ht="85.15" customHeight="1" x14ac:dyDescent="0.25">
      <c r="A56" s="6" t="s">
        <v>57</v>
      </c>
      <c r="B56" s="6" t="s">
        <v>153</v>
      </c>
      <c r="C56" s="6" t="s">
        <v>64</v>
      </c>
      <c r="D56" s="6" t="s">
        <v>65</v>
      </c>
      <c r="E56" s="6" t="s">
        <v>237</v>
      </c>
      <c r="F56" s="26" t="s">
        <v>238</v>
      </c>
      <c r="G56" s="7" t="s">
        <v>9</v>
      </c>
      <c r="H56" s="26" t="s">
        <v>444</v>
      </c>
      <c r="I56" s="10" t="s">
        <v>445</v>
      </c>
      <c r="J56" s="10" t="s">
        <v>450</v>
      </c>
      <c r="K56" s="10" t="s">
        <v>460</v>
      </c>
      <c r="L56" s="10" t="s">
        <v>461</v>
      </c>
      <c r="M56" s="39">
        <v>0.3</v>
      </c>
      <c r="N56" s="11">
        <v>1</v>
      </c>
      <c r="O56" s="11">
        <v>1</v>
      </c>
      <c r="P56" s="11">
        <v>2</v>
      </c>
      <c r="Q56" s="11"/>
    </row>
    <row r="57" spans="1:17" ht="85.15" customHeight="1" x14ac:dyDescent="0.25">
      <c r="A57" s="6" t="s">
        <v>57</v>
      </c>
      <c r="B57" s="6" t="s">
        <v>153</v>
      </c>
      <c r="C57" s="6" t="s">
        <v>66</v>
      </c>
      <c r="D57" s="6" t="s">
        <v>67</v>
      </c>
      <c r="E57" s="6" t="s">
        <v>240</v>
      </c>
      <c r="F57" s="26" t="s">
        <v>239</v>
      </c>
      <c r="G57" s="7" t="s">
        <v>9</v>
      </c>
      <c r="H57" s="6" t="s">
        <v>467</v>
      </c>
      <c r="I57" s="10" t="s">
        <v>468</v>
      </c>
      <c r="J57" s="10"/>
      <c r="K57" s="10"/>
      <c r="L57" s="10"/>
      <c r="M57" s="38" t="s">
        <v>483</v>
      </c>
      <c r="N57" s="11">
        <v>1</v>
      </c>
      <c r="O57" s="11"/>
      <c r="P57" s="11">
        <v>1</v>
      </c>
      <c r="Q57" s="11"/>
    </row>
    <row r="58" spans="1:17" ht="85.15" customHeight="1" x14ac:dyDescent="0.25">
      <c r="A58" s="6" t="s">
        <v>57</v>
      </c>
      <c r="B58" s="6" t="s">
        <v>153</v>
      </c>
      <c r="C58" s="26" t="s">
        <v>68</v>
      </c>
      <c r="D58" s="17" t="s">
        <v>69</v>
      </c>
      <c r="E58" s="17" t="s">
        <v>70</v>
      </c>
      <c r="F58" s="49" t="s">
        <v>241</v>
      </c>
      <c r="G58" s="7"/>
      <c r="H58" s="26" t="s">
        <v>439</v>
      </c>
      <c r="I58" s="10" t="s">
        <v>440</v>
      </c>
      <c r="J58" s="10" t="s">
        <v>441</v>
      </c>
      <c r="K58" s="10" t="s">
        <v>443</v>
      </c>
      <c r="L58" s="10" t="s">
        <v>442</v>
      </c>
      <c r="M58" s="38">
        <v>0.85</v>
      </c>
      <c r="N58" s="11">
        <v>1</v>
      </c>
      <c r="O58" s="11">
        <v>1</v>
      </c>
      <c r="P58" s="11">
        <v>2</v>
      </c>
      <c r="Q58" s="11"/>
    </row>
    <row r="59" spans="1:17" ht="85.15" customHeight="1" x14ac:dyDescent="0.25">
      <c r="A59" s="6" t="s">
        <v>57</v>
      </c>
      <c r="B59" s="6" t="s">
        <v>153</v>
      </c>
      <c r="C59" s="6" t="s">
        <v>71</v>
      </c>
      <c r="D59" s="6" t="s">
        <v>72</v>
      </c>
      <c r="E59" s="6" t="s">
        <v>73</v>
      </c>
      <c r="F59" s="26" t="s">
        <v>242</v>
      </c>
      <c r="G59" s="7" t="s">
        <v>9</v>
      </c>
      <c r="H59" s="6" t="s">
        <v>467</v>
      </c>
      <c r="I59" s="10" t="s">
        <v>468</v>
      </c>
      <c r="J59" s="10"/>
      <c r="K59" s="10"/>
      <c r="L59" s="10"/>
      <c r="M59" s="38">
        <v>0.85</v>
      </c>
      <c r="N59" s="11">
        <v>1</v>
      </c>
      <c r="O59" s="11">
        <v>1</v>
      </c>
      <c r="P59" s="11">
        <v>2</v>
      </c>
      <c r="Q59" s="11"/>
    </row>
    <row r="60" spans="1:17" ht="85.15" customHeight="1" x14ac:dyDescent="0.25">
      <c r="A60" s="6" t="s">
        <v>57</v>
      </c>
      <c r="B60" s="6" t="s">
        <v>153</v>
      </c>
      <c r="C60" s="6" t="s">
        <v>74</v>
      </c>
      <c r="D60" s="6" t="s">
        <v>75</v>
      </c>
      <c r="E60" s="6" t="s">
        <v>243</v>
      </c>
      <c r="F60" s="26" t="s">
        <v>244</v>
      </c>
      <c r="G60" s="7" t="s">
        <v>9</v>
      </c>
      <c r="H60" s="6" t="s">
        <v>467</v>
      </c>
      <c r="I60" s="10" t="s">
        <v>468</v>
      </c>
      <c r="J60" s="10"/>
      <c r="K60" s="10"/>
      <c r="L60" s="10"/>
      <c r="M60" s="38">
        <v>0.85</v>
      </c>
      <c r="N60" s="11">
        <v>1</v>
      </c>
      <c r="O60" s="11">
        <v>1</v>
      </c>
      <c r="P60" s="11">
        <v>2</v>
      </c>
      <c r="Q60" s="11"/>
    </row>
    <row r="61" spans="1:17" ht="85.15" customHeight="1" x14ac:dyDescent="0.25">
      <c r="A61" s="6" t="s">
        <v>57</v>
      </c>
      <c r="B61" s="6" t="s">
        <v>153</v>
      </c>
      <c r="C61" s="6" t="s">
        <v>76</v>
      </c>
      <c r="D61" s="6" t="s">
        <v>77</v>
      </c>
      <c r="E61" s="6" t="s">
        <v>245</v>
      </c>
      <c r="F61" s="26" t="s">
        <v>267</v>
      </c>
      <c r="G61" s="7" t="s">
        <v>9</v>
      </c>
      <c r="H61" s="26" t="s">
        <v>444</v>
      </c>
      <c r="I61" s="10" t="s">
        <v>445</v>
      </c>
      <c r="J61" s="10" t="s">
        <v>451</v>
      </c>
      <c r="K61" s="10" t="s">
        <v>462</v>
      </c>
      <c r="L61" s="10" t="s">
        <v>463</v>
      </c>
      <c r="M61" s="38">
        <v>1</v>
      </c>
      <c r="N61" s="11">
        <v>1</v>
      </c>
      <c r="O61" s="11">
        <v>0.5</v>
      </c>
      <c r="P61" s="11">
        <v>1</v>
      </c>
      <c r="Q61" s="11"/>
    </row>
    <row r="62" spans="1:17" ht="85.15" customHeight="1" x14ac:dyDescent="0.25">
      <c r="A62" s="6" t="s">
        <v>57</v>
      </c>
      <c r="B62" s="6" t="s">
        <v>153</v>
      </c>
      <c r="C62" s="6" t="s">
        <v>78</v>
      </c>
      <c r="D62" s="6" t="s">
        <v>79</v>
      </c>
      <c r="E62" s="6" t="s">
        <v>246</v>
      </c>
      <c r="F62" s="26" t="s">
        <v>268</v>
      </c>
      <c r="G62" s="7" t="s">
        <v>9</v>
      </c>
      <c r="H62" s="6" t="s">
        <v>434</v>
      </c>
      <c r="I62" s="10" t="s">
        <v>435</v>
      </c>
      <c r="J62" s="10" t="s">
        <v>436</v>
      </c>
      <c r="K62" s="10" t="s">
        <v>437</v>
      </c>
      <c r="L62" s="10" t="s">
        <v>438</v>
      </c>
      <c r="M62" s="39">
        <v>0.95</v>
      </c>
      <c r="N62" s="11">
        <v>1</v>
      </c>
      <c r="O62" s="11">
        <v>0.5</v>
      </c>
      <c r="P62" s="11">
        <v>1</v>
      </c>
      <c r="Q62" s="11"/>
    </row>
  </sheetData>
  <autoFilter ref="A1:Q62" xr:uid="{00000000-0001-0000-0000-000000000000}"/>
  <sortState xmlns:xlrd2="http://schemas.microsoft.com/office/spreadsheetml/2017/richdata2" ref="A2:P62">
    <sortCondition ref="B2:B62"/>
  </sortState>
  <phoneticPr fontId="4" type="noConversion"/>
  <conditionalFormatting sqref="I1:L1">
    <cfRule type="colorScale" priority="87">
      <colorScale>
        <cfvo type="min"/>
        <cfvo type="percentile" val="50"/>
        <cfvo type="max"/>
        <color rgb="FFF8696B"/>
        <color rgb="FFFFEB84"/>
        <color rgb="FF63BE7B"/>
      </colorScale>
    </cfRule>
  </conditionalFormatting>
  <conditionalFormatting sqref="J2">
    <cfRule type="colorScale" priority="77">
      <colorScale>
        <cfvo type="min"/>
        <cfvo type="percentile" val="50"/>
        <cfvo type="max"/>
        <color rgb="FFF8696B"/>
        <color rgb="FFFFEB84"/>
        <color rgb="FF63BE7B"/>
      </colorScale>
    </cfRule>
    <cfRule type="colorScale" priority="78">
      <colorScale>
        <cfvo type="min"/>
        <cfvo type="percentile" val="50"/>
        <cfvo type="max"/>
        <color rgb="FFF8696B"/>
        <color rgb="FFFFEB84"/>
        <color rgb="FF63BE7B"/>
      </colorScale>
    </cfRule>
  </conditionalFormatting>
  <conditionalFormatting sqref="J24">
    <cfRule type="colorScale" priority="158">
      <colorScale>
        <cfvo type="min"/>
        <cfvo type="percentile" val="50"/>
        <cfvo type="max"/>
        <color rgb="FFF8696B"/>
        <color rgb="FFFFEB84"/>
        <color rgb="FF63BE7B"/>
      </colorScale>
    </cfRule>
    <cfRule type="colorScale" priority="159">
      <colorScale>
        <cfvo type="min"/>
        <cfvo type="percentile" val="50"/>
        <cfvo type="max"/>
        <color rgb="FFF8696B"/>
        <color rgb="FFFFEB84"/>
        <color rgb="FF63BE7B"/>
      </colorScale>
    </cfRule>
  </conditionalFormatting>
  <conditionalFormatting sqref="N1:N1048576">
    <cfRule type="colorScale" priority="66">
      <colorScale>
        <cfvo type="min"/>
        <cfvo type="percentile" val="50"/>
        <cfvo type="max"/>
        <color rgb="FFF8696B"/>
        <color rgb="FFFFEB84"/>
        <color rgb="FF63BE7B"/>
      </colorScale>
    </cfRule>
  </conditionalFormatting>
  <conditionalFormatting sqref="N2">
    <cfRule type="colorScale" priority="67">
      <colorScale>
        <cfvo type="min"/>
        <cfvo type="percentile" val="50"/>
        <cfvo type="max"/>
        <color rgb="FFF8696B"/>
        <color rgb="FFFFEB84"/>
        <color rgb="FF63BE7B"/>
      </colorScale>
    </cfRule>
  </conditionalFormatting>
  <conditionalFormatting sqref="N22:Q22">
    <cfRule type="colorScale" priority="168">
      <colorScale>
        <cfvo type="min"/>
        <cfvo type="percentile" val="50"/>
        <cfvo type="max"/>
        <color rgb="FFF8696B"/>
        <color rgb="FFFFEB84"/>
        <color rgb="FF63BE7B"/>
      </colorScale>
    </cfRule>
  </conditionalFormatting>
  <conditionalFormatting sqref="O3:O4 O11:O12 O15 O19:O21 O43:O44 O47 O51 O57 O26:O31 O33:O39">
    <cfRule type="colorScale" priority="60">
      <colorScale>
        <cfvo type="min"/>
        <cfvo type="percentile" val="50"/>
        <cfvo type="max"/>
        <color rgb="FFF8696B"/>
        <color rgb="FFFFEB84"/>
        <color rgb="FF63BE7B"/>
      </colorScale>
    </cfRule>
  </conditionalFormatting>
  <conditionalFormatting sqref="O7">
    <cfRule type="colorScale" priority="52">
      <colorScale>
        <cfvo type="min"/>
        <cfvo type="percentile" val="50"/>
        <cfvo type="max"/>
        <color rgb="FFF8696B"/>
        <color rgb="FFFFEB84"/>
        <color rgb="FF63BE7B"/>
      </colorScale>
    </cfRule>
  </conditionalFormatting>
  <conditionalFormatting sqref="O8:O31 O1:O5 O33:O1048576">
    <cfRule type="colorScale" priority="65">
      <colorScale>
        <cfvo type="min"/>
        <cfvo type="percentile" val="50"/>
        <cfvo type="max"/>
        <color rgb="FFF8696B"/>
        <color rgb="FFFFEB84"/>
        <color rgb="FF63BE7B"/>
      </colorScale>
    </cfRule>
  </conditionalFormatting>
  <conditionalFormatting sqref="O22">
    <cfRule type="colorScale" priority="43">
      <colorScale>
        <cfvo type="min"/>
        <cfvo type="percentile" val="50"/>
        <cfvo type="max"/>
        <color rgb="FFF8696B"/>
        <color rgb="FFFFEB84"/>
        <color rgb="FF63BE7B"/>
      </colorScale>
    </cfRule>
  </conditionalFormatting>
  <conditionalFormatting sqref="O26:O31">
    <cfRule type="colorScale" priority="54">
      <colorScale>
        <cfvo type="min"/>
        <cfvo type="percentile" val="50"/>
        <cfvo type="max"/>
        <color rgb="FFF8696B"/>
        <color rgb="FFFFEB84"/>
        <color rgb="FF63BE7B"/>
      </colorScale>
    </cfRule>
    <cfRule type="colorScale" priority="57">
      <colorScale>
        <cfvo type="min"/>
        <cfvo type="percentile" val="50"/>
        <cfvo type="max"/>
        <color rgb="FFF8696B"/>
        <color rgb="FFFFEB84"/>
        <color rgb="FF63BE7B"/>
      </colorScale>
    </cfRule>
  </conditionalFormatting>
  <conditionalFormatting sqref="O38">
    <cfRule type="colorScale" priority="47">
      <colorScale>
        <cfvo type="min"/>
        <cfvo type="percentile" val="50"/>
        <cfvo type="max"/>
        <color rgb="FFF8696B"/>
        <color rgb="FFFFEB84"/>
        <color rgb="FF63BE7B"/>
      </colorScale>
    </cfRule>
    <cfRule type="colorScale" priority="48">
      <colorScale>
        <cfvo type="min"/>
        <cfvo type="percentile" val="50"/>
        <cfvo type="max"/>
        <color rgb="FFF8696B"/>
        <color rgb="FFFFEB84"/>
        <color rgb="FF63BE7B"/>
      </colorScale>
    </cfRule>
  </conditionalFormatting>
  <conditionalFormatting sqref="O39">
    <cfRule type="colorScale" priority="46">
      <colorScale>
        <cfvo type="min"/>
        <cfvo type="percentile" val="50"/>
        <cfvo type="max"/>
        <color rgb="FFF8696B"/>
        <color rgb="FFFFEB84"/>
        <color rgb="FF63BE7B"/>
      </colorScale>
    </cfRule>
    <cfRule type="colorScale" priority="45">
      <colorScale>
        <cfvo type="min"/>
        <cfvo type="percentile" val="50"/>
        <cfvo type="max"/>
        <color rgb="FFF8696B"/>
        <color rgb="FFFFEB84"/>
        <color rgb="FF63BE7B"/>
      </colorScale>
    </cfRule>
  </conditionalFormatting>
  <conditionalFormatting sqref="O43:O44 O57 O51 O47 O19:O21 O11:O12 O15 O3:O4 O7 O26:O31 O33:O39">
    <cfRule type="colorScale" priority="53">
      <colorScale>
        <cfvo type="min"/>
        <cfvo type="percentile" val="50"/>
        <cfvo type="max"/>
        <color rgb="FFF8696B"/>
        <color rgb="FFFFEB84"/>
        <color rgb="FF63BE7B"/>
      </colorScale>
    </cfRule>
  </conditionalFormatting>
  <conditionalFormatting sqref="O23:P25 P30:P31 N23:N62 N8:P21 O33:P62 O26:O31 N2:P5 N6">
    <cfRule type="colorScale" priority="163">
      <colorScale>
        <cfvo type="min"/>
        <cfvo type="percentile" val="50"/>
        <cfvo type="max"/>
        <color rgb="FFF8696B"/>
        <color rgb="FFFFEB84"/>
        <color rgb="FF63BE7B"/>
      </colorScale>
    </cfRule>
  </conditionalFormatting>
  <conditionalFormatting sqref="O6:Q6">
    <cfRule type="colorScale" priority="13">
      <colorScale>
        <cfvo type="min"/>
        <cfvo type="percentile" val="50"/>
        <cfvo type="max"/>
        <color rgb="FFF8696B"/>
        <color rgb="FFFFEB84"/>
        <color rgb="FF63BE7B"/>
      </colorScale>
    </cfRule>
    <cfRule type="colorScale" priority="16">
      <colorScale>
        <cfvo type="min"/>
        <cfvo type="percentile" val="50"/>
        <cfvo type="max"/>
        <color rgb="FFF8696B"/>
        <color rgb="FFFFEB84"/>
        <color rgb="FF63BE7B"/>
      </colorScale>
    </cfRule>
    <cfRule type="colorScale" priority="17">
      <colorScale>
        <cfvo type="min"/>
        <cfvo type="percentile" val="50"/>
        <cfvo type="max"/>
        <color rgb="FFF8696B"/>
        <color rgb="FFFFEB84"/>
        <color rgb="FF63BE7B"/>
      </colorScale>
    </cfRule>
    <cfRule type="colorScale" priority="14">
      <colorScale>
        <cfvo type="min"/>
        <cfvo type="percentile" val="50"/>
        <cfvo type="max"/>
        <color rgb="FFF8696B"/>
        <color rgb="FFFFEB84"/>
        <color rgb="FF63BE7B"/>
      </colorScale>
    </cfRule>
    <cfRule type="colorScale" priority="15">
      <colorScale>
        <cfvo type="min"/>
        <cfvo type="percentile" val="50"/>
        <cfvo type="max"/>
        <color rgb="FFF8696B"/>
        <color rgb="FFFFEB84"/>
        <color rgb="FF63BE7B"/>
      </colorScale>
    </cfRule>
  </conditionalFormatting>
  <conditionalFormatting sqref="O22:Q22">
    <cfRule type="colorScale" priority="169">
      <colorScale>
        <cfvo type="min"/>
        <cfvo type="percentile" val="50"/>
        <cfvo type="max"/>
        <color rgb="FFF8696B"/>
        <color rgb="FFFFEB84"/>
        <color rgb="FF63BE7B"/>
      </colorScale>
    </cfRule>
  </conditionalFormatting>
  <conditionalFormatting sqref="O32:Q32">
    <cfRule type="colorScale" priority="3">
      <colorScale>
        <cfvo type="min"/>
        <cfvo type="percentile" val="50"/>
        <cfvo type="max"/>
        <color rgb="FFF8696B"/>
        <color rgb="FFFFEB84"/>
        <color rgb="FF63BE7B"/>
      </colorScale>
    </cfRule>
    <cfRule type="colorScale" priority="4">
      <colorScale>
        <cfvo type="min"/>
        <cfvo type="percentile" val="50"/>
        <cfvo type="max"/>
        <color rgb="FFF8696B"/>
        <color rgb="FFFFEB84"/>
        <color rgb="FF63BE7B"/>
      </colorScale>
    </cfRule>
    <cfRule type="colorScale" priority="5">
      <colorScale>
        <cfvo type="min"/>
        <cfvo type="percentile" val="50"/>
        <cfvo type="max"/>
        <color rgb="FFF8696B"/>
        <color rgb="FFFFEB84"/>
        <color rgb="FF63BE7B"/>
      </colorScale>
    </cfRule>
    <cfRule type="colorScale" priority="6">
      <colorScale>
        <cfvo type="min"/>
        <cfvo type="percentile" val="50"/>
        <cfvo type="max"/>
        <color rgb="FFF8696B"/>
        <color rgb="FFFFEB84"/>
        <color rgb="FF63BE7B"/>
      </colorScale>
    </cfRule>
    <cfRule type="colorScale" priority="8">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fRule type="colorScale" priority="10">
      <colorScale>
        <cfvo type="min"/>
        <cfvo type="percentile" val="50"/>
        <cfvo type="max"/>
        <color rgb="FFF8696B"/>
        <color rgb="FFFFEB84"/>
        <color rgb="FF63BE7B"/>
      </colorScale>
    </cfRule>
    <cfRule type="colorScale" priority="7">
      <colorScale>
        <cfvo type="min"/>
        <cfvo type="percentile" val="50"/>
        <cfvo type="max"/>
        <color rgb="FFF8696B"/>
        <color rgb="FFFFEB84"/>
        <color rgb="FF63BE7B"/>
      </colorScale>
    </cfRule>
    <cfRule type="colorScale" priority="1">
      <colorScale>
        <cfvo type="min"/>
        <cfvo type="percentile" val="50"/>
        <cfvo type="max"/>
        <color rgb="FFF8696B"/>
        <color rgb="FFFFEB84"/>
        <color rgb="FF63BE7B"/>
      </colorScale>
    </cfRule>
    <cfRule type="colorScale" priority="2">
      <colorScale>
        <cfvo type="min"/>
        <cfvo type="percentile" val="50"/>
        <cfvo type="max"/>
        <color rgb="FFF8696B"/>
        <color rgb="FFFFEB84"/>
        <color rgb="FF63BE7B"/>
      </colorScale>
    </cfRule>
  </conditionalFormatting>
  <conditionalFormatting sqref="P1:P5 O2:P5 P33:P1048576 P7:P31">
    <cfRule type="colorScale" priority="64">
      <colorScale>
        <cfvo type="min"/>
        <cfvo type="percentile" val="50"/>
        <cfvo type="max"/>
        <color rgb="FFF8696B"/>
        <color rgb="FFFFEB84"/>
        <color rgb="FF63BE7B"/>
      </colorScale>
    </cfRule>
  </conditionalFormatting>
  <conditionalFormatting sqref="P6">
    <cfRule type="colorScale" priority="12">
      <colorScale>
        <cfvo type="min"/>
        <cfvo type="percentile" val="50"/>
        <cfvo type="max"/>
        <color rgb="FFF8696B"/>
        <color rgb="FFFFEB84"/>
        <color rgb="FF63BE7B"/>
      </colorScale>
    </cfRule>
    <cfRule type="colorScale" priority="11">
      <colorScale>
        <cfvo type="min"/>
        <cfvo type="percentile" val="50"/>
        <cfvo type="max"/>
        <color rgb="FFF8696B"/>
        <color rgb="FFFFEB84"/>
        <color rgb="FF63BE7B"/>
      </colorScale>
    </cfRule>
  </conditionalFormatting>
  <conditionalFormatting sqref="P8:P10">
    <cfRule type="colorScale" priority="51">
      <colorScale>
        <cfvo type="min"/>
        <cfvo type="percentile" val="50"/>
        <cfvo type="max"/>
        <color rgb="FFF8696B"/>
        <color rgb="FFFFEB84"/>
        <color rgb="FF63BE7B"/>
      </colorScale>
    </cfRule>
  </conditionalFormatting>
  <conditionalFormatting sqref="P26:P31 P7 O8:P25 Q7:Q31 O1:Q6 O32:Q1048576">
    <cfRule type="colorScale" priority="170">
      <colorScale>
        <cfvo type="min"/>
        <cfvo type="percentile" val="50"/>
        <cfvo type="max"/>
        <color rgb="FFF8696B"/>
        <color rgb="FFFFEB84"/>
        <color rgb="FF63BE7B"/>
      </colorScale>
    </cfRule>
  </conditionalFormatting>
  <conditionalFormatting sqref="P7:Q7 N7">
    <cfRule type="colorScale" priority="176">
      <colorScale>
        <cfvo type="min"/>
        <cfvo type="percentile" val="50"/>
        <cfvo type="max"/>
        <color rgb="FFF8696B"/>
        <color rgb="FFFFEB84"/>
        <color rgb="FF63BE7B"/>
      </colorScale>
    </cfRule>
  </conditionalFormatting>
  <conditionalFormatting sqref="P26:Q26">
    <cfRule type="colorScale" priority="178">
      <colorScale>
        <cfvo type="min"/>
        <cfvo type="percentile" val="50"/>
        <cfvo type="max"/>
        <color rgb="FFF8696B"/>
        <color rgb="FFFFEB84"/>
        <color rgb="FF63BE7B"/>
      </colorScale>
    </cfRule>
  </conditionalFormatting>
  <conditionalFormatting sqref="P27:Q27">
    <cfRule type="colorScale" priority="179">
      <colorScale>
        <cfvo type="min"/>
        <cfvo type="percentile" val="50"/>
        <cfvo type="max"/>
        <color rgb="FFF8696B"/>
        <color rgb="FFFFEB84"/>
        <color rgb="FF63BE7B"/>
      </colorScale>
    </cfRule>
  </conditionalFormatting>
  <conditionalFormatting sqref="P28:Q28">
    <cfRule type="colorScale" priority="180">
      <colorScale>
        <cfvo type="min"/>
        <cfvo type="percentile" val="50"/>
        <cfvo type="max"/>
        <color rgb="FFF8696B"/>
        <color rgb="FFFFEB84"/>
        <color rgb="FF63BE7B"/>
      </colorScale>
    </cfRule>
  </conditionalFormatting>
  <conditionalFormatting sqref="P29:Q29">
    <cfRule type="colorScale" priority="181">
      <colorScale>
        <cfvo type="min"/>
        <cfvo type="percentile" val="50"/>
        <cfvo type="max"/>
        <color rgb="FFF8696B"/>
        <color rgb="FFFFEB84"/>
        <color rgb="FF63BE7B"/>
      </colorScale>
    </cfRule>
  </conditionalFormatting>
  <conditionalFormatting sqref="Q8:Q10">
    <cfRule type="colorScale" priority="185">
      <colorScale>
        <cfvo type="min"/>
        <cfvo type="percentile" val="50"/>
        <cfvo type="max"/>
        <color rgb="FFF8696B"/>
        <color rgb="FFFFEB84"/>
        <color rgb="FF63BE7B"/>
      </colorScale>
    </cfRule>
  </conditionalFormatting>
  <conditionalFormatting sqref="Q23:Q25 Q8:Q21 Q30:Q31 Q33:Q62 O32:Q32 Q2:Q6">
    <cfRule type="colorScale" priority="186">
      <colorScale>
        <cfvo type="min"/>
        <cfvo type="percentile" val="50"/>
        <cfvo type="max"/>
        <color rgb="FFF8696B"/>
        <color rgb="FFFFEB84"/>
        <color rgb="FF63BE7B"/>
      </colorScale>
    </cfRule>
  </conditionalFormatting>
  <conditionalFormatting sqref="Q33:Q1048576 O32:Q32 Q1:Q31">
    <cfRule type="colorScale" priority="182">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J62"/>
  <sheetViews>
    <sheetView topLeftCell="B1" zoomScale="110" zoomScaleNormal="110" workbookViewId="0">
      <selection activeCell="B1" sqref="B1"/>
    </sheetView>
  </sheetViews>
  <sheetFormatPr defaultColWidth="11.42578125" defaultRowHeight="15" x14ac:dyDescent="0.25"/>
  <cols>
    <col min="1" max="1" width="9.42578125" bestFit="1" customWidth="1"/>
    <col min="2" max="2" width="41.42578125" bestFit="1" customWidth="1"/>
    <col min="3" max="3" width="63.42578125" bestFit="1" customWidth="1"/>
    <col min="4" max="4" width="53.7109375" bestFit="1" customWidth="1"/>
    <col min="5" max="9" width="19.28515625" customWidth="1"/>
    <col min="10" max="10" width="12.28515625" bestFit="1" customWidth="1"/>
  </cols>
  <sheetData>
    <row r="1" spans="1:10" x14ac:dyDescent="0.25">
      <c r="A1" s="31" t="s">
        <v>144</v>
      </c>
      <c r="B1" s="31" t="s">
        <v>1</v>
      </c>
      <c r="C1" s="31" t="s">
        <v>2</v>
      </c>
      <c r="D1" s="31" t="s">
        <v>270</v>
      </c>
      <c r="E1" s="32" t="str">
        <f>main!O1</f>
        <v>strategy_NDC</v>
      </c>
      <c r="F1" s="32" t="str">
        <f>main!P1</f>
        <v>strategy_NZ</v>
      </c>
      <c r="G1" s="32" t="str">
        <f>main!Q1</f>
        <v>strategy_ASP</v>
      </c>
      <c r="H1" s="32"/>
      <c r="I1" s="32"/>
      <c r="J1" s="32"/>
    </row>
    <row r="2" spans="1:10" x14ac:dyDescent="0.25">
      <c r="A2" s="33" t="s">
        <v>145</v>
      </c>
      <c r="B2" s="33" t="s">
        <v>6</v>
      </c>
      <c r="C2" s="33" t="s">
        <v>7</v>
      </c>
      <c r="D2" s="33" t="s">
        <v>271</v>
      </c>
      <c r="E2" s="35">
        <f>+IF(VLOOKUP(B2,main!$C$2:$P$62,13,FALSE)=0,"",VLOOKUP(B2,main!$C$2:$P$62,13,FALSE))</f>
        <v>1</v>
      </c>
      <c r="F2" s="35">
        <f>+IF(VLOOKUP(B2,main!C2:P62,14,FALSE)=0,"",VLOOKUP(B2,main!C2:P62,14,FALSE))</f>
        <v>1</v>
      </c>
      <c r="G2" s="35" t="str">
        <f>+IF(VLOOKUP(B2,main!C2:Q62,15,FALSE)=0,"",VLOOKUP(B2,main!C2:Q62,15,FALSE))</f>
        <v/>
      </c>
      <c r="H2" s="35"/>
      <c r="I2" s="35"/>
      <c r="J2" s="35"/>
    </row>
    <row r="3" spans="1:10" x14ac:dyDescent="0.25">
      <c r="A3" s="33" t="s">
        <v>145</v>
      </c>
      <c r="B3" s="33" t="s">
        <v>10</v>
      </c>
      <c r="C3" s="33" t="s">
        <v>11</v>
      </c>
      <c r="D3" s="33" t="s">
        <v>272</v>
      </c>
      <c r="E3" s="35" t="str">
        <f>+IF(VLOOKUP(B3,main!$C$2:$P$62,13,FALSE)=0,"",VLOOKUP(B3,main!$C$2:$P$62,13,FALSE))</f>
        <v/>
      </c>
      <c r="F3" s="35">
        <f>+IF(VLOOKUP(B3,main!C3:P63,14,FALSE)=0,"",VLOOKUP(B3,main!C3:P63,14,FALSE))</f>
        <v>1</v>
      </c>
      <c r="G3" s="35" t="str">
        <f>+IF(VLOOKUP(B3,main!C3:Q63,15,FALSE)=0,"",VLOOKUP(B3,main!C3:Q63,15,FALSE))</f>
        <v/>
      </c>
      <c r="H3" s="35"/>
      <c r="I3" s="35"/>
      <c r="J3" s="35"/>
    </row>
    <row r="4" spans="1:10" x14ac:dyDescent="0.25">
      <c r="A4" s="33" t="s">
        <v>145</v>
      </c>
      <c r="B4" s="33" t="s">
        <v>13</v>
      </c>
      <c r="C4" s="33" t="s">
        <v>14</v>
      </c>
      <c r="D4" s="33" t="s">
        <v>273</v>
      </c>
      <c r="E4" s="35" t="str">
        <f>+IF(VLOOKUP(B4,main!$C$2:$P$62,13,FALSE)=0,"",VLOOKUP(B4,main!$C$2:$P$62,13,FALSE))</f>
        <v/>
      </c>
      <c r="F4" s="35">
        <f>+IF(VLOOKUP(B4,main!C4:P64,14,FALSE)=0,"",VLOOKUP(B4,main!C4:P64,14,FALSE))</f>
        <v>1</v>
      </c>
      <c r="G4" s="35" t="str">
        <f>+IF(VLOOKUP(B4,main!C4:Q64,15,FALSE)=0,"",VLOOKUP(B4,main!C4:Q64,15,FALSE))</f>
        <v/>
      </c>
      <c r="H4" s="35"/>
      <c r="I4" s="35"/>
      <c r="J4" s="35"/>
    </row>
    <row r="5" spans="1:10" x14ac:dyDescent="0.25">
      <c r="A5" s="33" t="s">
        <v>145</v>
      </c>
      <c r="B5" s="33" t="s">
        <v>16</v>
      </c>
      <c r="C5" s="33" t="s">
        <v>17</v>
      </c>
      <c r="D5" s="33" t="s">
        <v>274</v>
      </c>
      <c r="E5" s="35">
        <f>+IF(VLOOKUP(B5,main!$C$2:$P$62,13,FALSE)=0,"",VLOOKUP(B5,main!$C$2:$P$62,13,FALSE))</f>
        <v>1</v>
      </c>
      <c r="F5" s="35">
        <f>+IF(VLOOKUP(B5,main!C5:P65,14,FALSE)=0,"",VLOOKUP(B5,main!C5:P65,14,FALSE))</f>
        <v>1</v>
      </c>
      <c r="G5" s="35" t="str">
        <f>+IF(VLOOKUP(B5,main!C5:Q65,15,FALSE)=0,"",VLOOKUP(B5,main!C5:Q65,15,FALSE))</f>
        <v/>
      </c>
      <c r="H5" s="35"/>
      <c r="I5" s="35"/>
      <c r="J5" s="35"/>
    </row>
    <row r="6" spans="1:10" x14ac:dyDescent="0.25">
      <c r="A6" s="33" t="s">
        <v>145</v>
      </c>
      <c r="B6" s="33" t="s">
        <v>19</v>
      </c>
      <c r="C6" s="33" t="s">
        <v>20</v>
      </c>
      <c r="D6" s="33" t="s">
        <v>275</v>
      </c>
      <c r="E6" s="35">
        <f>+IF(VLOOKUP(B6,main!$C$2:$P$62,13,FALSE)=0,"",VLOOKUP(B6,main!$C$2:$P$62,13,FALSE))</f>
        <v>2.5</v>
      </c>
      <c r="F6" s="35">
        <f>+IF(VLOOKUP(B6,main!C6:P66,14,FALSE)=0,"",VLOOKUP(B6,main!C6:P66,14,FALSE))</f>
        <v>2.5</v>
      </c>
      <c r="G6" s="35">
        <f>+IF(VLOOKUP(B6,main!C6:Q66,15,FALSE)=0,"",VLOOKUP(B6,main!C6:Q66,15,FALSE))</f>
        <v>2.5</v>
      </c>
      <c r="H6" s="35"/>
      <c r="I6" s="35"/>
      <c r="J6" s="35"/>
    </row>
    <row r="7" spans="1:10" x14ac:dyDescent="0.25">
      <c r="A7" s="33" t="s">
        <v>154</v>
      </c>
      <c r="B7" s="33" t="s">
        <v>81</v>
      </c>
      <c r="C7" s="33" t="s">
        <v>82</v>
      </c>
      <c r="D7" s="33" t="s">
        <v>276</v>
      </c>
      <c r="E7" s="35" t="str">
        <f>+IF(VLOOKUP(B7,main!$C$2:$P$62,13,FALSE)=0,"",VLOOKUP(B7,main!$C$2:$P$62,13,FALSE))</f>
        <v/>
      </c>
      <c r="F7" s="35">
        <f>+IF(VLOOKUP(B7,main!C7:P67,14,FALSE)=0,"",VLOOKUP(B7,main!C7:P67,14,FALSE))</f>
        <v>0.01</v>
      </c>
      <c r="G7" s="35" t="str">
        <f>+IF(VLOOKUP(B7,main!C7:Q67,15,FALSE)=0,"",VLOOKUP(B7,main!C7:Q67,15,FALSE))</f>
        <v/>
      </c>
      <c r="H7" s="35"/>
      <c r="I7" s="35"/>
      <c r="J7" s="35"/>
    </row>
    <row r="8" spans="1:10" x14ac:dyDescent="0.25">
      <c r="A8" s="33" t="s">
        <v>155</v>
      </c>
      <c r="B8" s="33" t="s">
        <v>83</v>
      </c>
      <c r="C8" s="33" t="s">
        <v>84</v>
      </c>
      <c r="D8" s="33" t="s">
        <v>277</v>
      </c>
      <c r="E8" s="35">
        <f>+IF(VLOOKUP(B8,main!$C$2:$P$62,13,FALSE)=0,"",VLOOKUP(B8,main!$C$2:$P$62,13,FALSE))</f>
        <v>1</v>
      </c>
      <c r="F8" s="35">
        <f>+IF(VLOOKUP(B8,main!C8:P68,14,FALSE)=0,"",VLOOKUP(B8,main!C8:P68,14,FALSE))</f>
        <v>1</v>
      </c>
      <c r="G8" s="35" t="str">
        <f>+IF(VLOOKUP(B8,main!C8:Q68,15,FALSE)=0,"",VLOOKUP(B8,main!C8:Q68,15,FALSE))</f>
        <v/>
      </c>
      <c r="H8" s="35"/>
      <c r="I8" s="35"/>
      <c r="J8" s="35"/>
    </row>
    <row r="9" spans="1:10" x14ac:dyDescent="0.25">
      <c r="A9" s="33" t="s">
        <v>155</v>
      </c>
      <c r="B9" s="33" t="s">
        <v>85</v>
      </c>
      <c r="C9" s="33" t="s">
        <v>86</v>
      </c>
      <c r="D9" s="33" t="s">
        <v>278</v>
      </c>
      <c r="E9" s="35">
        <f>+IF(VLOOKUP(B9,main!$C$2:$P$62,13,FALSE)=0,"",VLOOKUP(B9,main!$C$2:$P$62,13,FALSE))</f>
        <v>1</v>
      </c>
      <c r="F9" s="35">
        <f>+IF(VLOOKUP(B9,main!C9:P69,14,FALSE)=0,"",VLOOKUP(B9,main!C9:P69,14,FALSE))</f>
        <v>1</v>
      </c>
      <c r="G9" s="35" t="str">
        <f>+IF(VLOOKUP(B9,main!C9:Q69,15,FALSE)=0,"",VLOOKUP(B9,main!C9:Q69,15,FALSE))</f>
        <v/>
      </c>
      <c r="H9" s="35"/>
      <c r="I9" s="35"/>
      <c r="J9" s="35"/>
    </row>
    <row r="10" spans="1:10" x14ac:dyDescent="0.25">
      <c r="A10" s="33" t="s">
        <v>155</v>
      </c>
      <c r="B10" s="33" t="s">
        <v>87</v>
      </c>
      <c r="C10" s="33" t="s">
        <v>88</v>
      </c>
      <c r="D10" s="33" t="s">
        <v>279</v>
      </c>
      <c r="E10" s="35">
        <f>+IF(VLOOKUP(B10,main!$C$2:$P$62,13,FALSE)=0,"",VLOOKUP(B10,main!$C$2:$P$62,13,FALSE))</f>
        <v>1</v>
      </c>
      <c r="F10" s="35">
        <f>+IF(VLOOKUP(B10,main!C10:P70,14,FALSE)=0,"",VLOOKUP(B10,main!C10:P70,14,FALSE))</f>
        <v>1</v>
      </c>
      <c r="G10" s="35" t="str">
        <f>+IF(VLOOKUP(B10,main!C10:Q70,15,FALSE)=0,"",VLOOKUP(B10,main!C10:Q70,15,FALSE))</f>
        <v/>
      </c>
      <c r="H10" s="35"/>
      <c r="I10" s="35"/>
      <c r="J10" s="35"/>
    </row>
    <row r="11" spans="1:10" x14ac:dyDescent="0.25">
      <c r="A11" s="33" t="s">
        <v>156</v>
      </c>
      <c r="B11" s="33" t="s">
        <v>89</v>
      </c>
      <c r="C11" s="33" t="s">
        <v>90</v>
      </c>
      <c r="D11" s="33" t="s">
        <v>280</v>
      </c>
      <c r="E11" s="35" t="str">
        <f>+IF(VLOOKUP(B11,main!$C$2:$P$62,13,FALSE)=0,"",VLOOKUP(B11,main!$C$2:$P$62,13,FALSE))</f>
        <v/>
      </c>
      <c r="F11" s="35">
        <f>+IF(VLOOKUP(B11,main!C11:P71,14,FALSE)=0,"",VLOOKUP(B11,main!C11:P71,14,FALSE))</f>
        <v>1</v>
      </c>
      <c r="G11" s="35" t="str">
        <f>+IF(VLOOKUP(B11,main!C11:Q71,15,FALSE)=0,"",VLOOKUP(B11,main!C11:Q71,15,FALSE))</f>
        <v/>
      </c>
      <c r="H11" s="35"/>
      <c r="I11" s="35"/>
      <c r="J11" s="35"/>
    </row>
    <row r="12" spans="1:10" x14ac:dyDescent="0.25">
      <c r="A12" s="33" t="s">
        <v>156</v>
      </c>
      <c r="B12" s="33" t="s">
        <v>91</v>
      </c>
      <c r="C12" s="33" t="s">
        <v>92</v>
      </c>
      <c r="D12" s="33" t="s">
        <v>281</v>
      </c>
      <c r="E12" s="35" t="str">
        <f>+IF(VLOOKUP(B12,main!$C$2:$P$62,13,FALSE)=0,"",VLOOKUP(B12,main!$C$2:$P$62,13,FALSE))</f>
        <v/>
      </c>
      <c r="F12" s="35">
        <f>+IF(VLOOKUP(B12,main!C12:P72,14,FALSE)=0,"",VLOOKUP(B12,main!C12:P72,14,FALSE))</f>
        <v>1</v>
      </c>
      <c r="G12" s="35" t="str">
        <f>+IF(VLOOKUP(B12,main!C12:Q72,15,FALSE)=0,"",VLOOKUP(B12,main!C12:Q72,15,FALSE))</f>
        <v/>
      </c>
      <c r="H12" s="35"/>
      <c r="I12" s="35"/>
      <c r="J12" s="35"/>
    </row>
    <row r="13" spans="1:10" x14ac:dyDescent="0.25">
      <c r="A13" s="33" t="s">
        <v>157</v>
      </c>
      <c r="B13" s="33" t="s">
        <v>93</v>
      </c>
      <c r="C13" s="33" t="s">
        <v>94</v>
      </c>
      <c r="D13" s="33" t="s">
        <v>282</v>
      </c>
      <c r="E13" s="35">
        <f>+IF(VLOOKUP(B13,main!$C$2:$P$62,13,FALSE)=0,"",VLOOKUP(B13,main!$C$2:$P$62,13,FALSE))</f>
        <v>1</v>
      </c>
      <c r="F13" s="35">
        <f>+IF(VLOOKUP(B13,main!C13:P73,14,FALSE)=0,"",VLOOKUP(B13,main!C13:P73,14,FALSE))</f>
        <v>1</v>
      </c>
      <c r="G13" s="35" t="str">
        <f>+IF(VLOOKUP(B13,main!C13:Q73,15,FALSE)=0,"",VLOOKUP(B13,main!C13:Q73,15,FALSE))</f>
        <v/>
      </c>
      <c r="H13" s="35"/>
      <c r="I13" s="35"/>
      <c r="J13" s="35"/>
    </row>
    <row r="14" spans="1:10" x14ac:dyDescent="0.25">
      <c r="A14" s="33" t="s">
        <v>157</v>
      </c>
      <c r="B14" s="33" t="s">
        <v>95</v>
      </c>
      <c r="C14" s="33" t="s">
        <v>96</v>
      </c>
      <c r="D14" s="33" t="s">
        <v>329</v>
      </c>
      <c r="E14" s="35">
        <f>+IF(VLOOKUP(B14,main!$C$2:$P$62,13,FALSE)=0,"",VLOOKUP(B14,main!$C$2:$P$62,13,FALSE))</f>
        <v>0.6</v>
      </c>
      <c r="F14" s="35">
        <f>+IF(VLOOKUP(B14,main!C14:P74,14,FALSE)=0,"",VLOOKUP(B14,main!C14:P74,14,FALSE))</f>
        <v>1</v>
      </c>
      <c r="G14" s="35" t="str">
        <f>+IF(VLOOKUP(B14,main!C14:Q74,15,FALSE)=0,"",VLOOKUP(B14,main!C14:Q74,15,FALSE))</f>
        <v/>
      </c>
      <c r="H14" s="35"/>
      <c r="I14" s="35"/>
      <c r="J14" s="35"/>
    </row>
    <row r="15" spans="1:10" x14ac:dyDescent="0.25">
      <c r="A15" s="33" t="s">
        <v>157</v>
      </c>
      <c r="B15" s="33" t="s">
        <v>97</v>
      </c>
      <c r="C15" s="33" t="s">
        <v>98</v>
      </c>
      <c r="D15" s="33" t="s">
        <v>283</v>
      </c>
      <c r="E15" s="35" t="str">
        <f>+IF(VLOOKUP(B15,main!$C$2:$P$62,13,FALSE)=0,"",VLOOKUP(B15,main!$C$2:$P$62,13,FALSE))</f>
        <v/>
      </c>
      <c r="F15" s="35">
        <f>+IF(VLOOKUP(B15,main!C15:P75,14,FALSE)=0,"",VLOOKUP(B15,main!C15:P75,14,FALSE))</f>
        <v>1</v>
      </c>
      <c r="G15" s="35" t="str">
        <f>+IF(VLOOKUP(B15,main!C15:Q75,15,FALSE)=0,"",VLOOKUP(B15,main!C15:Q75,15,FALSE))</f>
        <v/>
      </c>
      <c r="H15" s="35"/>
      <c r="I15" s="35"/>
      <c r="J15" s="35"/>
    </row>
    <row r="16" spans="1:10" x14ac:dyDescent="0.25">
      <c r="A16" s="33" t="s">
        <v>127</v>
      </c>
      <c r="B16" s="33" t="s">
        <v>128</v>
      </c>
      <c r="C16" s="33" t="s">
        <v>129</v>
      </c>
      <c r="D16" s="33" t="s">
        <v>284</v>
      </c>
      <c r="E16" s="35">
        <f>+IF(VLOOKUP(B16,main!$C$2:$P$62,13,FALSE)=0,"",VLOOKUP(B16,main!$C$2:$P$62,13,FALSE))</f>
        <v>1</v>
      </c>
      <c r="F16" s="35">
        <f>+IF(VLOOKUP(B16,main!C16:P76,14,FALSE)=0,"",VLOOKUP(B16,main!C16:P76,14,FALSE))</f>
        <v>1</v>
      </c>
      <c r="G16" s="35" t="str">
        <f>+IF(VLOOKUP(B16,main!C16:Q76,15,FALSE)=0,"",VLOOKUP(B16,main!C16:Q76,15,FALSE))</f>
        <v/>
      </c>
      <c r="H16" s="35"/>
      <c r="I16" s="35"/>
      <c r="J16" s="35"/>
    </row>
    <row r="17" spans="1:10" x14ac:dyDescent="0.25">
      <c r="A17" s="33" t="s">
        <v>127</v>
      </c>
      <c r="B17" s="33" t="s">
        <v>130</v>
      </c>
      <c r="C17" s="33" t="s">
        <v>131</v>
      </c>
      <c r="D17" s="33" t="s">
        <v>285</v>
      </c>
      <c r="E17" s="35">
        <f>+IF(VLOOKUP(B17,main!$C$2:$P$62,13,FALSE)=0,"",VLOOKUP(B17,main!$C$2:$P$62,13,FALSE))</f>
        <v>1</v>
      </c>
      <c r="F17" s="35">
        <f>+IF(VLOOKUP(B17,main!C17:P77,14,FALSE)=0,"",VLOOKUP(B17,main!C17:P77,14,FALSE))</f>
        <v>1</v>
      </c>
      <c r="G17" s="35" t="str">
        <f>+IF(VLOOKUP(B17,main!C17:Q77,15,FALSE)=0,"",VLOOKUP(B17,main!C17:Q77,15,FALSE))</f>
        <v/>
      </c>
      <c r="H17" s="35"/>
      <c r="I17" s="35"/>
      <c r="J17" s="35"/>
    </row>
    <row r="18" spans="1:10" x14ac:dyDescent="0.25">
      <c r="A18" s="33" t="s">
        <v>127</v>
      </c>
      <c r="B18" s="33" t="s">
        <v>132</v>
      </c>
      <c r="C18" s="33" t="s">
        <v>133</v>
      </c>
      <c r="D18" s="33" t="s">
        <v>286</v>
      </c>
      <c r="E18" s="35">
        <f>+IF(VLOOKUP(B18,main!$C$2:$P$62,13,FALSE)=0,"",VLOOKUP(B18,main!$C$2:$P$62,13,FALSE))</f>
        <v>1</v>
      </c>
      <c r="F18" s="35">
        <f>+IF(VLOOKUP(B18,main!C18:P78,14,FALSE)=0,"",VLOOKUP(B18,main!C18:P78,14,FALSE))</f>
        <v>1</v>
      </c>
      <c r="G18" s="35" t="str">
        <f>+IF(VLOOKUP(B18,main!C18:Q78,15,FALSE)=0,"",VLOOKUP(B18,main!C18:Q78,15,FALSE))</f>
        <v/>
      </c>
      <c r="H18" s="35"/>
      <c r="I18" s="35"/>
      <c r="J18" s="35"/>
    </row>
    <row r="19" spans="1:10" x14ac:dyDescent="0.25">
      <c r="A19" s="33" t="s">
        <v>127</v>
      </c>
      <c r="B19" s="33" t="s">
        <v>134</v>
      </c>
      <c r="C19" s="33" t="s">
        <v>135</v>
      </c>
      <c r="D19" s="33" t="s">
        <v>330</v>
      </c>
      <c r="E19" s="35" t="str">
        <f>+IF(VLOOKUP(B19,main!$C$2:$P$62,13,FALSE)=0,"",VLOOKUP(B19,main!$C$2:$P$62,13,FALSE))</f>
        <v/>
      </c>
      <c r="F19" s="35">
        <f>+IF(VLOOKUP(B19,main!C19:P79,14,FALSE)=0,"",VLOOKUP(B19,main!C19:P79,14,FALSE))</f>
        <v>1</v>
      </c>
      <c r="G19" s="35" t="str">
        <f>+IF(VLOOKUP(B19,main!C19:Q79,15,FALSE)=0,"",VLOOKUP(B19,main!C19:Q79,15,FALSE))</f>
        <v/>
      </c>
      <c r="H19" s="35"/>
      <c r="I19" s="35"/>
      <c r="J19" s="35"/>
    </row>
    <row r="20" spans="1:10" x14ac:dyDescent="0.25">
      <c r="A20" s="33" t="s">
        <v>127</v>
      </c>
      <c r="B20" s="33" t="s">
        <v>136</v>
      </c>
      <c r="C20" s="33" t="s">
        <v>137</v>
      </c>
      <c r="D20" s="33" t="s">
        <v>287</v>
      </c>
      <c r="E20" s="35" t="str">
        <f>+IF(VLOOKUP(B20,main!$C$2:$P$62,13,FALSE)=0,"",VLOOKUP(B20,main!$C$2:$P$62,13,FALSE))</f>
        <v/>
      </c>
      <c r="F20" s="35">
        <f>+IF(VLOOKUP(B20,main!C20:P80,14,FALSE)=0,"",VLOOKUP(B20,main!C20:P80,14,FALSE))</f>
        <v>1</v>
      </c>
      <c r="G20" s="35" t="str">
        <f>+IF(VLOOKUP(B20,main!C20:Q80,15,FALSE)=0,"",VLOOKUP(B20,main!C20:Q80,15,FALSE))</f>
        <v/>
      </c>
      <c r="H20" s="35"/>
      <c r="I20" s="35"/>
      <c r="J20" s="35"/>
    </row>
    <row r="21" spans="1:10" x14ac:dyDescent="0.25">
      <c r="A21" s="33" t="s">
        <v>127</v>
      </c>
      <c r="B21" s="33" t="s">
        <v>138</v>
      </c>
      <c r="C21" s="33" t="s">
        <v>139</v>
      </c>
      <c r="D21" s="33" t="s">
        <v>288</v>
      </c>
      <c r="E21" s="35" t="str">
        <f>+IF(VLOOKUP(B21,main!$C$2:$P$62,13,FALSE)=0,"",VLOOKUP(B21,main!$C$2:$P$62,13,FALSE))</f>
        <v/>
      </c>
      <c r="F21" s="35">
        <f>+IF(VLOOKUP(B21,main!C21:P81,14,FALSE)=0,"",VLOOKUP(B21,main!C21:P81,14,FALSE))</f>
        <v>1</v>
      </c>
      <c r="G21" s="35" t="str">
        <f>+IF(VLOOKUP(B21,main!C21:Q81,15,FALSE)=0,"",VLOOKUP(B21,main!C21:Q81,15,FALSE))</f>
        <v/>
      </c>
      <c r="H21" s="35"/>
      <c r="I21" s="35"/>
      <c r="J21" s="35"/>
    </row>
    <row r="22" spans="1:10" x14ac:dyDescent="0.25">
      <c r="A22" s="33" t="s">
        <v>146</v>
      </c>
      <c r="B22" s="33" t="s">
        <v>22</v>
      </c>
      <c r="C22" s="33" t="s">
        <v>23</v>
      </c>
      <c r="D22" s="33" t="s">
        <v>289</v>
      </c>
      <c r="E22" s="35">
        <f>+IF(VLOOKUP(B22,main!$C$2:$P$62,13,FALSE)=0,"",VLOOKUP(B22,main!$C$2:$P$62,13,FALSE))</f>
        <v>0.89</v>
      </c>
      <c r="F22" s="35">
        <f>+IF(VLOOKUP(B22,main!C22:P82,14,FALSE)=0,"",VLOOKUP(B22,main!C22:P82,14,FALSE))</f>
        <v>1</v>
      </c>
      <c r="G22" s="35" t="str">
        <f>+IF(VLOOKUP(B22,main!C22:Q82,15,FALSE)=0,"",VLOOKUP(B22,main!C22:Q82,15,FALSE))</f>
        <v/>
      </c>
      <c r="H22" s="35"/>
      <c r="I22" s="35"/>
      <c r="J22" s="35"/>
    </row>
    <row r="23" spans="1:10" x14ac:dyDescent="0.25">
      <c r="A23" s="33" t="s">
        <v>146</v>
      </c>
      <c r="B23" s="33" t="s">
        <v>24</v>
      </c>
      <c r="C23" s="33" t="s">
        <v>25</v>
      </c>
      <c r="D23" s="33" t="s">
        <v>290</v>
      </c>
      <c r="E23" s="35" t="str">
        <f>+IF(VLOOKUP(B23,main!$C$2:$P$62,13,FALSE)=0,"",VLOOKUP(B23,main!$C$2:$P$62,13,FALSE))</f>
        <v/>
      </c>
      <c r="F23" s="35" t="str">
        <f>+IF(VLOOKUP(B23,main!C23:P83,14,FALSE)=0,"",VLOOKUP(B23,main!C23:P83,14,FALSE))</f>
        <v/>
      </c>
      <c r="G23" s="35" t="str">
        <f>+IF(VLOOKUP(B23,main!C23:Q83,15,FALSE)=0,"",VLOOKUP(B23,main!C23:Q83,15,FALSE))</f>
        <v/>
      </c>
      <c r="H23" s="35"/>
      <c r="I23" s="35"/>
      <c r="J23" s="35"/>
    </row>
    <row r="24" spans="1:10" x14ac:dyDescent="0.25">
      <c r="A24" s="33" t="s">
        <v>146</v>
      </c>
      <c r="B24" s="33" t="s">
        <v>26</v>
      </c>
      <c r="C24" s="33" t="s">
        <v>27</v>
      </c>
      <c r="D24" s="33" t="s">
        <v>291</v>
      </c>
      <c r="E24" s="35">
        <f>+IF(VLOOKUP(B24,main!$C$2:$P$62,13,FALSE)=0,"",VLOOKUP(B24,main!$C$2:$P$62,13,FALSE))</f>
        <v>2</v>
      </c>
      <c r="F24" s="35">
        <f>+IF(VLOOKUP(B24,main!C24:P84,14,FALSE)=0,"",VLOOKUP(B24,main!C24:P84,14,FALSE))</f>
        <v>2</v>
      </c>
      <c r="G24" s="35" t="str">
        <f>+IF(VLOOKUP(B24,main!C24:Q84,15,FALSE)=0,"",VLOOKUP(B24,main!C24:Q84,15,FALSE))</f>
        <v/>
      </c>
      <c r="H24" s="35"/>
      <c r="I24" s="35"/>
      <c r="J24" s="35"/>
    </row>
    <row r="25" spans="1:10" x14ac:dyDescent="0.25">
      <c r="A25" s="33" t="s">
        <v>146</v>
      </c>
      <c r="B25" s="33" t="s">
        <v>28</v>
      </c>
      <c r="C25" s="33" t="s">
        <v>29</v>
      </c>
      <c r="D25" s="33" t="s">
        <v>292</v>
      </c>
      <c r="E25" s="35" t="str">
        <f>+IF(VLOOKUP(B25,main!$C$2:$P$62,13,FALSE)=0,"",VLOOKUP(B25,main!$C$2:$P$62,13,FALSE))</f>
        <v/>
      </c>
      <c r="F25" s="35" t="str">
        <f>+IF(VLOOKUP(B25,main!C25:P85,14,FALSE)=0,"",VLOOKUP(B25,main!C25:P85,14,FALSE))</f>
        <v/>
      </c>
      <c r="G25" s="35" t="str">
        <f>+IF(VLOOKUP(B25,main!C25:Q85,15,FALSE)=0,"",VLOOKUP(B25,main!C25:Q85,15,FALSE))</f>
        <v/>
      </c>
      <c r="H25" s="35"/>
      <c r="I25" s="35"/>
      <c r="J25" s="35"/>
    </row>
    <row r="26" spans="1:10" x14ac:dyDescent="0.25">
      <c r="A26" s="33" t="s">
        <v>147</v>
      </c>
      <c r="B26" s="33" t="s">
        <v>31</v>
      </c>
      <c r="C26" s="33" t="s">
        <v>32</v>
      </c>
      <c r="D26" s="33" t="s">
        <v>293</v>
      </c>
      <c r="E26" s="35">
        <f>+IF(VLOOKUP(B26,main!$C$2:$P$62,13,FALSE)=0,"",VLOOKUP(B26,main!$C$2:$P$62,13,FALSE))</f>
        <v>1.05</v>
      </c>
      <c r="F26" s="35">
        <f>+IF(VLOOKUP(B26,main!C26:P86,14,FALSE)=0,"",VLOOKUP(B26,main!C26:P86,14,FALSE))</f>
        <v>1.05</v>
      </c>
      <c r="G26" s="35" t="str">
        <f>+IF(VLOOKUP(B26,main!C26:Q86,15,FALSE)=0,"",VLOOKUP(B26,main!C26:Q86,15,FALSE))</f>
        <v/>
      </c>
      <c r="H26" s="35"/>
      <c r="I26" s="35"/>
      <c r="J26" s="35"/>
    </row>
    <row r="27" spans="1:10" x14ac:dyDescent="0.25">
      <c r="A27" s="33" t="s">
        <v>147</v>
      </c>
      <c r="B27" s="33" t="s">
        <v>34</v>
      </c>
      <c r="C27" s="33" t="s">
        <v>35</v>
      </c>
      <c r="D27" s="33" t="s">
        <v>294</v>
      </c>
      <c r="E27" s="35">
        <f>+IF(VLOOKUP(B27,main!$C$2:$P$62,13,FALSE)=0,"",VLOOKUP(B27,main!$C$2:$P$62,13,FALSE))</f>
        <v>1</v>
      </c>
      <c r="F27" s="35">
        <f>+IF(VLOOKUP(B27,main!C27:P87,14,FALSE)=0,"",VLOOKUP(B27,main!C27:P87,14,FALSE))</f>
        <v>1</v>
      </c>
      <c r="G27" s="35" t="str">
        <f>+IF(VLOOKUP(B27,main!C27:Q87,15,FALSE)=0,"",VLOOKUP(B27,main!C27:Q87,15,FALSE))</f>
        <v/>
      </c>
      <c r="H27" s="35"/>
      <c r="I27" s="35"/>
      <c r="J27" s="35"/>
    </row>
    <row r="28" spans="1:10" x14ac:dyDescent="0.25">
      <c r="A28" s="33" t="s">
        <v>147</v>
      </c>
      <c r="B28" s="33" t="s">
        <v>37</v>
      </c>
      <c r="C28" s="33" t="s">
        <v>38</v>
      </c>
      <c r="D28" s="33" t="s">
        <v>295</v>
      </c>
      <c r="E28" s="35">
        <f>+IF(VLOOKUP(B28,main!$C$2:$P$62,13,FALSE)=0,"",VLOOKUP(B28,main!$C$2:$P$62,13,FALSE))</f>
        <v>1</v>
      </c>
      <c r="F28" s="35">
        <f>+IF(VLOOKUP(B28,main!C28:P88,14,FALSE)=0,"",VLOOKUP(B28,main!C28:P88,14,FALSE))</f>
        <v>1</v>
      </c>
      <c r="G28" s="35" t="str">
        <f>+IF(VLOOKUP(B28,main!C28:Q88,15,FALSE)=0,"",VLOOKUP(B28,main!C28:Q88,15,FALSE))</f>
        <v/>
      </c>
      <c r="H28" s="35"/>
      <c r="I28" s="35"/>
      <c r="J28" s="35"/>
    </row>
    <row r="29" spans="1:10" x14ac:dyDescent="0.25">
      <c r="A29" s="33" t="s">
        <v>147</v>
      </c>
      <c r="B29" s="33" t="s">
        <v>39</v>
      </c>
      <c r="C29" s="33" t="s">
        <v>40</v>
      </c>
      <c r="D29" s="33" t="s">
        <v>296</v>
      </c>
      <c r="E29" s="35">
        <f>+IF(VLOOKUP(B29,main!$C$2:$P$62,13,FALSE)=0,"",VLOOKUP(B29,main!$C$2:$P$62,13,FALSE))</f>
        <v>1</v>
      </c>
      <c r="F29" s="35">
        <f>+IF(VLOOKUP(B29,main!C29:P89,14,FALSE)=0,"",VLOOKUP(B29,main!C29:P89,14,FALSE))</f>
        <v>1</v>
      </c>
      <c r="G29" s="35" t="str">
        <f>+IF(VLOOKUP(B29,main!C29:Q89,15,FALSE)=0,"",VLOOKUP(B29,main!C29:Q89,15,FALSE))</f>
        <v/>
      </c>
      <c r="H29" s="35"/>
      <c r="I29" s="35"/>
      <c r="J29" s="35"/>
    </row>
    <row r="30" spans="1:10" x14ac:dyDescent="0.25">
      <c r="A30" s="33" t="s">
        <v>148</v>
      </c>
      <c r="B30" s="33" t="s">
        <v>42</v>
      </c>
      <c r="C30" s="33" t="s">
        <v>43</v>
      </c>
      <c r="D30" s="33" t="s">
        <v>297</v>
      </c>
      <c r="E30" s="35" t="str">
        <f>+IF(VLOOKUP(B30,main!$C$2:$P$62,13,FALSE)=0,"",VLOOKUP(B30,main!$C$2:$P$62,13,FALSE))</f>
        <v/>
      </c>
      <c r="F30" s="35">
        <f>+IF(VLOOKUP(B30,main!C30:P90,14,FALSE)=0,"",VLOOKUP(B30,main!C30:P90,14,FALSE))</f>
        <v>1</v>
      </c>
      <c r="G30" s="35" t="str">
        <f>+IF(VLOOKUP(B30,main!C30:Q90,15,FALSE)=0,"",VLOOKUP(B30,main!C30:Q90,15,FALSE))</f>
        <v/>
      </c>
      <c r="H30" s="35"/>
      <c r="I30" s="35"/>
      <c r="J30" s="35"/>
    </row>
    <row r="31" spans="1:10" x14ac:dyDescent="0.25">
      <c r="A31" s="33" t="s">
        <v>148</v>
      </c>
      <c r="B31" s="33" t="s">
        <v>44</v>
      </c>
      <c r="C31" s="33" t="s">
        <v>45</v>
      </c>
      <c r="D31" s="33" t="s">
        <v>298</v>
      </c>
      <c r="E31" s="35" t="str">
        <f>+IF(VLOOKUP(B31,main!$C$2:$P$62,13,FALSE)=0,"",VLOOKUP(B31,main!$C$2:$P$62,13,FALSE))</f>
        <v/>
      </c>
      <c r="F31" s="35">
        <f>+IF(VLOOKUP(B31,main!C31:P91,14,FALSE)=0,"",VLOOKUP(B31,main!C31:P91,14,FALSE))</f>
        <v>1</v>
      </c>
      <c r="G31" s="35" t="str">
        <f>+IF(VLOOKUP(B31,main!C31:Q91,15,FALSE)=0,"",VLOOKUP(B31,main!C31:Q91,15,FALSE))</f>
        <v/>
      </c>
      <c r="H31" s="35"/>
      <c r="I31" s="35"/>
      <c r="J31" s="35"/>
    </row>
    <row r="32" spans="1:10" x14ac:dyDescent="0.25">
      <c r="A32" s="33" t="s">
        <v>148</v>
      </c>
      <c r="B32" s="33" t="s">
        <v>46</v>
      </c>
      <c r="C32" s="33" t="s">
        <v>47</v>
      </c>
      <c r="D32" s="33" t="s">
        <v>299</v>
      </c>
      <c r="E32" s="35">
        <f>+IF(VLOOKUP(B32,main!$C$2:$P$62,13,FALSE)=0,"",VLOOKUP(B32,main!$C$2:$P$62,13,FALSE))</f>
        <v>1.2</v>
      </c>
      <c r="F32" s="35">
        <f>+IF(VLOOKUP(B32,main!C32:P92,14,FALSE)=0,"",VLOOKUP(B32,main!C32:P92,14,FALSE))</f>
        <v>1.2</v>
      </c>
      <c r="G32" s="35">
        <f>+IF(VLOOKUP(B32,main!C32:Q92,15,FALSE)=0,"",VLOOKUP(B32,main!C32:Q92,15,FALSE))</f>
        <v>1.2</v>
      </c>
      <c r="H32" s="35"/>
      <c r="I32" s="35"/>
      <c r="J32" s="35"/>
    </row>
    <row r="33" spans="1:10" x14ac:dyDescent="0.25">
      <c r="A33" s="33" t="s">
        <v>150</v>
      </c>
      <c r="B33" s="33" t="s">
        <v>53</v>
      </c>
      <c r="C33" s="33" t="s">
        <v>54</v>
      </c>
      <c r="D33" s="33" t="s">
        <v>300</v>
      </c>
      <c r="E33" s="35" t="str">
        <f>+IF(VLOOKUP(B33,main!$C$2:$P$62,13,FALSE)=0,"",VLOOKUP(B33,main!$C$2:$P$62,13,FALSE))</f>
        <v/>
      </c>
      <c r="F33" s="35" t="str">
        <f>+IF(VLOOKUP(B33,main!C33:P93,14,FALSE)=0,"",VLOOKUP(B33,main!C33:P93,14,FALSE))</f>
        <v/>
      </c>
      <c r="G33" s="35" t="str">
        <f>+IF(VLOOKUP(B33,main!C33:Q93,15,FALSE)=0,"",VLOOKUP(B33,main!C33:Q93,15,FALSE))</f>
        <v/>
      </c>
      <c r="H33" s="35"/>
      <c r="I33" s="35"/>
      <c r="J33" s="35"/>
    </row>
    <row r="34" spans="1:10" x14ac:dyDescent="0.25">
      <c r="A34" s="33" t="s">
        <v>150</v>
      </c>
      <c r="B34" s="33" t="s">
        <v>55</v>
      </c>
      <c r="C34" s="33" t="s">
        <v>56</v>
      </c>
      <c r="D34" s="33" t="s">
        <v>301</v>
      </c>
      <c r="E34" s="35" t="str">
        <f>+IF(VLOOKUP(B34,main!$C$2:$P$62,13,FALSE)=0,"",VLOOKUP(B34,main!$C$2:$P$62,13,FALSE))</f>
        <v/>
      </c>
      <c r="F34" s="35">
        <f>+IF(VLOOKUP(B34,main!C34:P94,14,FALSE)=0,"",VLOOKUP(B34,main!C34:P94,14,FALSE))</f>
        <v>1</v>
      </c>
      <c r="G34" s="35" t="str">
        <f>+IF(VLOOKUP(B34,main!C34:Q94,15,FALSE)=0,"",VLOOKUP(B34,main!C34:Q94,15,FALSE))</f>
        <v/>
      </c>
      <c r="H34" s="35"/>
      <c r="I34" s="35"/>
      <c r="J34" s="35"/>
    </row>
    <row r="35" spans="1:10" x14ac:dyDescent="0.25">
      <c r="A35" s="33" t="s">
        <v>158</v>
      </c>
      <c r="B35" s="33" t="s">
        <v>99</v>
      </c>
      <c r="C35" s="33" t="s">
        <v>100</v>
      </c>
      <c r="D35" s="33" t="s">
        <v>302</v>
      </c>
      <c r="E35" s="35" t="str">
        <f>+IF(VLOOKUP(B35,main!$C$2:$P$62,13,FALSE)=0,"",VLOOKUP(B35,main!$C$2:$P$62,13,FALSE))</f>
        <v/>
      </c>
      <c r="F35" s="35">
        <f>+IF(VLOOKUP(B35,main!C35:P95,14,FALSE)=0,"",VLOOKUP(B35,main!C35:P95,14,FALSE))</f>
        <v>1</v>
      </c>
      <c r="G35" s="35" t="str">
        <f>+IF(VLOOKUP(B35,main!C35:Q95,15,FALSE)=0,"",VLOOKUP(B35,main!C35:Q95,15,FALSE))</f>
        <v/>
      </c>
      <c r="H35" s="35"/>
      <c r="I35" s="35"/>
      <c r="J35" s="35"/>
    </row>
    <row r="36" spans="1:10" x14ac:dyDescent="0.25">
      <c r="A36" s="33" t="s">
        <v>158</v>
      </c>
      <c r="B36" s="33" t="s">
        <v>101</v>
      </c>
      <c r="C36" s="33" t="s">
        <v>102</v>
      </c>
      <c r="D36" s="33" t="s">
        <v>303</v>
      </c>
      <c r="E36" s="35" t="str">
        <f>+IF(VLOOKUP(B36,main!$C$2:$P$62,13,FALSE)=0,"",VLOOKUP(B36,main!$C$2:$P$62,13,FALSE))</f>
        <v/>
      </c>
      <c r="F36" s="35">
        <f>+IF(VLOOKUP(B36,main!C36:P96,14,FALSE)=0,"",VLOOKUP(B36,main!C36:P96,14,FALSE))</f>
        <v>1</v>
      </c>
      <c r="G36" s="35" t="str">
        <f>+IF(VLOOKUP(B36,main!C36:Q96,15,FALSE)=0,"",VLOOKUP(B36,main!C36:Q96,15,FALSE))</f>
        <v/>
      </c>
      <c r="H36" s="35"/>
      <c r="I36" s="35"/>
      <c r="J36" s="35"/>
    </row>
    <row r="37" spans="1:10" x14ac:dyDescent="0.25">
      <c r="A37" s="33" t="s">
        <v>158</v>
      </c>
      <c r="B37" s="33" t="s">
        <v>103</v>
      </c>
      <c r="C37" s="33" t="s">
        <v>104</v>
      </c>
      <c r="D37" s="33" t="s">
        <v>304</v>
      </c>
      <c r="E37" s="35" t="str">
        <f>+IF(VLOOKUP(B37,main!$C$2:$P$62,13,FALSE)=0,"",VLOOKUP(B37,main!$C$2:$P$62,13,FALSE))</f>
        <v/>
      </c>
      <c r="F37" s="35">
        <f>+IF(VLOOKUP(B37,main!C37:P97,14,FALSE)=0,"",VLOOKUP(B37,main!C37:P97,14,FALSE))</f>
        <v>1</v>
      </c>
      <c r="G37" s="35" t="str">
        <f>+IF(VLOOKUP(B37,main!C37:Q97,15,FALSE)=0,"",VLOOKUP(B37,main!C37:Q97,15,FALSE))</f>
        <v/>
      </c>
      <c r="H37" s="35"/>
      <c r="I37" s="35"/>
      <c r="J37" s="35"/>
    </row>
    <row r="38" spans="1:10" x14ac:dyDescent="0.25">
      <c r="A38" s="33" t="s">
        <v>149</v>
      </c>
      <c r="B38" s="33" t="s">
        <v>48</v>
      </c>
      <c r="C38" s="33" t="s">
        <v>49</v>
      </c>
      <c r="D38" s="33" t="s">
        <v>305</v>
      </c>
      <c r="E38" s="35">
        <f>+IF(VLOOKUP(B38,main!$C$2:$P$62,13,FALSE)=0,"",VLOOKUP(B38,main!$C$2:$P$62,13,FALSE))</f>
        <v>1</v>
      </c>
      <c r="F38" s="35">
        <f>+IF(VLOOKUP(B38,main!C38:P98,14,FALSE)=0,"",VLOOKUP(B38,main!C38:P98,14,FALSE))</f>
        <v>1</v>
      </c>
      <c r="G38" s="35" t="str">
        <f>+IF(VLOOKUP(B38,main!C38:Q98,15,FALSE)=0,"",VLOOKUP(B38,main!C38:Q98,15,FALSE))</f>
        <v/>
      </c>
      <c r="H38" s="35"/>
      <c r="I38" s="35"/>
      <c r="J38" s="35"/>
    </row>
    <row r="39" spans="1:10" x14ac:dyDescent="0.25">
      <c r="A39" s="33" t="s">
        <v>149</v>
      </c>
      <c r="B39" s="33" t="s">
        <v>51</v>
      </c>
      <c r="C39" s="33" t="s">
        <v>52</v>
      </c>
      <c r="D39" s="33" t="s">
        <v>306</v>
      </c>
      <c r="E39" s="35">
        <f>+IF(VLOOKUP(B39,main!$C$2:$P$62,13,FALSE)=0,"",VLOOKUP(B39,main!$C$2:$P$62,13,FALSE))</f>
        <v>1</v>
      </c>
      <c r="F39" s="35">
        <f>+IF(VLOOKUP(B39,main!C39:P99,14,FALSE)=0,"",VLOOKUP(B39,main!C39:P99,14,FALSE))</f>
        <v>1</v>
      </c>
      <c r="G39" s="35" t="str">
        <f>+IF(VLOOKUP(B39,main!C39:Q99,15,FALSE)=0,"",VLOOKUP(B39,main!C39:Q99,15,FALSE))</f>
        <v/>
      </c>
      <c r="H39" s="35"/>
      <c r="I39" s="35"/>
      <c r="J39" s="35"/>
    </row>
    <row r="40" spans="1:10" x14ac:dyDescent="0.25">
      <c r="A40" s="33" t="s">
        <v>159</v>
      </c>
      <c r="B40" s="33" t="s">
        <v>105</v>
      </c>
      <c r="C40" s="33" t="s">
        <v>106</v>
      </c>
      <c r="D40" s="33" t="s">
        <v>307</v>
      </c>
      <c r="E40" s="35">
        <f>+IF(VLOOKUP(B40,main!$C$2:$P$62,13,FALSE)=0,"",VLOOKUP(B40,main!$C$2:$P$62,13,FALSE))</f>
        <v>1</v>
      </c>
      <c r="F40" s="35">
        <f>+IF(VLOOKUP(B40,main!C40:P100,14,FALSE)=0,"",VLOOKUP(B40,main!C40:P100,14,FALSE))</f>
        <v>2</v>
      </c>
      <c r="G40" s="35" t="str">
        <f>+IF(VLOOKUP(B40,main!C40:Q100,15,FALSE)=0,"",VLOOKUP(B40,main!C40:Q100,15,FALSE))</f>
        <v/>
      </c>
      <c r="H40" s="35"/>
      <c r="I40" s="35"/>
      <c r="J40" s="35"/>
    </row>
    <row r="41" spans="1:10" x14ac:dyDescent="0.25">
      <c r="A41" s="33" t="s">
        <v>160</v>
      </c>
      <c r="B41" s="33" t="s">
        <v>107</v>
      </c>
      <c r="C41" s="33" t="s">
        <v>108</v>
      </c>
      <c r="D41" s="33" t="s">
        <v>331</v>
      </c>
      <c r="E41" s="35">
        <f>+IF(VLOOKUP(B41,main!$C$2:$P$62,13,FALSE)=0,"",VLOOKUP(B41,main!$C$2:$P$62,13,FALSE))</f>
        <v>0.5</v>
      </c>
      <c r="F41" s="35">
        <f>+IF(VLOOKUP(B41,main!C41:P101,14,FALSE)=0,"",VLOOKUP(B41,main!C41:P101,14,FALSE))</f>
        <v>2</v>
      </c>
      <c r="G41" s="35" t="str">
        <f>+IF(VLOOKUP(B41,main!C41:Q101,15,FALSE)=0,"",VLOOKUP(B41,main!C41:Q101,15,FALSE))</f>
        <v/>
      </c>
      <c r="H41" s="35"/>
      <c r="I41" s="35"/>
      <c r="J41" s="35"/>
    </row>
    <row r="42" spans="1:10" x14ac:dyDescent="0.25">
      <c r="A42" s="33" t="s">
        <v>160</v>
      </c>
      <c r="B42" s="33" t="s">
        <v>109</v>
      </c>
      <c r="C42" s="33" t="s">
        <v>110</v>
      </c>
      <c r="D42" s="33" t="s">
        <v>308</v>
      </c>
      <c r="E42" s="35">
        <f>+IF(VLOOKUP(B42,main!$C$2:$P$62,13,FALSE)=0,"",VLOOKUP(B42,main!$C$2:$P$62,13,FALSE))</f>
        <v>0.9</v>
      </c>
      <c r="F42" s="35">
        <f>+IF(VLOOKUP(B42,main!C42:P102,14,FALSE)=0,"",VLOOKUP(B42,main!C42:P102,14,FALSE))</f>
        <v>2</v>
      </c>
      <c r="G42" s="35" t="str">
        <f>+IF(VLOOKUP(B42,main!C42:Q102,15,FALSE)=0,"",VLOOKUP(B42,main!C42:Q102,15,FALSE))</f>
        <v/>
      </c>
      <c r="H42" s="35"/>
      <c r="I42" s="35"/>
      <c r="J42" s="35"/>
    </row>
    <row r="43" spans="1:10" x14ac:dyDescent="0.25">
      <c r="A43" s="33" t="s">
        <v>160</v>
      </c>
      <c r="B43" s="33" t="s">
        <v>111</v>
      </c>
      <c r="C43" s="33" t="s">
        <v>112</v>
      </c>
      <c r="D43" s="33" t="s">
        <v>309</v>
      </c>
      <c r="E43" s="35" t="str">
        <f>+IF(VLOOKUP(B43,main!$C$2:$P$62,13,FALSE)=0,"",VLOOKUP(B43,main!$C$2:$P$62,13,FALSE))</f>
        <v/>
      </c>
      <c r="F43" s="35">
        <f>+IF(VLOOKUP(B43,main!C43:P103,14,FALSE)=0,"",VLOOKUP(B43,main!C43:P103,14,FALSE))</f>
        <v>1</v>
      </c>
      <c r="G43" s="35" t="str">
        <f>+IF(VLOOKUP(B43,main!C43:Q103,15,FALSE)=0,"",VLOOKUP(B43,main!C43:Q103,15,FALSE))</f>
        <v/>
      </c>
      <c r="H43" s="35"/>
      <c r="I43" s="35"/>
      <c r="J43" s="35"/>
    </row>
    <row r="44" spans="1:10" x14ac:dyDescent="0.25">
      <c r="A44" s="33" t="s">
        <v>160</v>
      </c>
      <c r="B44" s="33" t="s">
        <v>113</v>
      </c>
      <c r="C44" s="33" t="s">
        <v>114</v>
      </c>
      <c r="D44" s="33" t="s">
        <v>310</v>
      </c>
      <c r="E44" s="35" t="str">
        <f>+IF(VLOOKUP(B44,main!$C$2:$P$62,13,FALSE)=0,"",VLOOKUP(B44,main!$C$2:$P$62,13,FALSE))</f>
        <v/>
      </c>
      <c r="F44" s="35">
        <f>+IF(VLOOKUP(B44,main!C44:P104,14,FALSE)=0,"",VLOOKUP(B44,main!C44:P104,14,FALSE))</f>
        <v>1</v>
      </c>
      <c r="G44" s="35" t="str">
        <f>+IF(VLOOKUP(B44,main!C44:Q104,15,FALSE)=0,"",VLOOKUP(B44,main!C44:Q104,15,FALSE))</f>
        <v/>
      </c>
      <c r="H44" s="35"/>
      <c r="I44" s="35"/>
      <c r="J44" s="35"/>
    </row>
    <row r="45" spans="1:10" x14ac:dyDescent="0.25">
      <c r="A45" s="33" t="s">
        <v>160</v>
      </c>
      <c r="B45" s="33" t="s">
        <v>115</v>
      </c>
      <c r="C45" s="33" t="s">
        <v>116</v>
      </c>
      <c r="D45" s="33" t="s">
        <v>311</v>
      </c>
      <c r="E45" s="35">
        <f>+IF(VLOOKUP(B45,main!$C$2:$P$62,13,FALSE)=0,"",VLOOKUP(B45,main!$C$2:$P$62,13,FALSE))</f>
        <v>0.5</v>
      </c>
      <c r="F45" s="35">
        <f>+IF(VLOOKUP(B45,main!C45:P105,14,FALSE)=0,"",VLOOKUP(B45,main!C45:P105,14,FALSE))</f>
        <v>2</v>
      </c>
      <c r="G45" s="35" t="str">
        <f>+IF(VLOOKUP(B45,main!C45:Q105,15,FALSE)=0,"",VLOOKUP(B45,main!C45:Q105,15,FALSE))</f>
        <v/>
      </c>
      <c r="H45" s="35"/>
      <c r="I45" s="35"/>
      <c r="J45" s="35"/>
    </row>
    <row r="46" spans="1:10" x14ac:dyDescent="0.25">
      <c r="A46" s="33" t="s">
        <v>160</v>
      </c>
      <c r="B46" s="33" t="s">
        <v>117</v>
      </c>
      <c r="C46" s="33" t="s">
        <v>118</v>
      </c>
      <c r="D46" s="33" t="s">
        <v>312</v>
      </c>
      <c r="E46" s="35">
        <f>+IF(VLOOKUP(B46,main!$C$2:$P$62,13,FALSE)=0,"",VLOOKUP(B46,main!$C$2:$P$62,13,FALSE))</f>
        <v>0.5</v>
      </c>
      <c r="F46" s="35">
        <f>+IF(VLOOKUP(B46,main!C46:P106,14,FALSE)=0,"",VLOOKUP(B46,main!C46:P106,14,FALSE))</f>
        <v>2</v>
      </c>
      <c r="G46" s="35" t="str">
        <f>+IF(VLOOKUP(B46,main!C46:Q106,15,FALSE)=0,"",VLOOKUP(B46,main!C46:Q106,15,FALSE))</f>
        <v/>
      </c>
      <c r="H46" s="35"/>
      <c r="I46" s="35"/>
      <c r="J46" s="35"/>
    </row>
    <row r="47" spans="1:10" x14ac:dyDescent="0.25">
      <c r="A47" s="33" t="s">
        <v>160</v>
      </c>
      <c r="B47" s="33" t="s">
        <v>119</v>
      </c>
      <c r="C47" s="33" t="s">
        <v>120</v>
      </c>
      <c r="D47" s="33" t="s">
        <v>313</v>
      </c>
      <c r="E47" s="35" t="str">
        <f>+IF(VLOOKUP(B47,main!$C$2:$P$62,13,FALSE)=0,"",VLOOKUP(B47,main!$C$2:$P$62,13,FALSE))</f>
        <v/>
      </c>
      <c r="F47" s="35">
        <f>+IF(VLOOKUP(B47,main!C47:P107,14,FALSE)=0,"",VLOOKUP(B47,main!C47:P107,14,FALSE))</f>
        <v>1</v>
      </c>
      <c r="G47" s="35" t="str">
        <f>+IF(VLOOKUP(B47,main!C47:Q107,15,FALSE)=0,"",VLOOKUP(B47,main!C47:Q107,15,FALSE))</f>
        <v/>
      </c>
      <c r="H47" s="35"/>
      <c r="I47" s="35"/>
      <c r="J47" s="35"/>
    </row>
    <row r="48" spans="1:10" x14ac:dyDescent="0.25">
      <c r="A48" s="33" t="s">
        <v>160</v>
      </c>
      <c r="B48" s="33" t="s">
        <v>121</v>
      </c>
      <c r="C48" s="33" t="s">
        <v>122</v>
      </c>
      <c r="D48" s="33" t="s">
        <v>314</v>
      </c>
      <c r="E48" s="35">
        <f>+IF(VLOOKUP(B48,main!$C$2:$P$62,13,FALSE)=0,"",VLOOKUP(B48,main!$C$2:$P$62,13,FALSE))</f>
        <v>0.5</v>
      </c>
      <c r="F48" s="35">
        <f>+IF(VLOOKUP(B48,main!C48:P108,14,FALSE)=0,"",VLOOKUP(B48,main!C48:P108,14,FALSE))</f>
        <v>2</v>
      </c>
      <c r="G48" s="35" t="str">
        <f>+IF(VLOOKUP(B48,main!C48:Q108,15,FALSE)=0,"",VLOOKUP(B48,main!C48:Q108,15,FALSE))</f>
        <v/>
      </c>
      <c r="H48" s="35"/>
      <c r="I48" s="35"/>
      <c r="J48" s="35"/>
    </row>
    <row r="49" spans="1:10" x14ac:dyDescent="0.25">
      <c r="A49" s="33" t="s">
        <v>160</v>
      </c>
      <c r="B49" s="33" t="s">
        <v>123</v>
      </c>
      <c r="C49" s="33" t="s">
        <v>124</v>
      </c>
      <c r="D49" s="33" t="s">
        <v>315</v>
      </c>
      <c r="E49" s="35">
        <f>+IF(VLOOKUP(B49,main!$C$2:$P$62,13,FALSE)=0,"",VLOOKUP(B49,main!$C$2:$P$62,13,FALSE))</f>
        <v>0.5</v>
      </c>
      <c r="F49" s="35">
        <f>+IF(VLOOKUP(B49,main!C49:P109,14,FALSE)=0,"",VLOOKUP(B49,main!C49:P109,14,FALSE))</f>
        <v>2</v>
      </c>
      <c r="G49" s="35" t="str">
        <f>+IF(VLOOKUP(B49,main!C49:Q109,15,FALSE)=0,"",VLOOKUP(B49,main!C49:Q109,15,FALSE))</f>
        <v/>
      </c>
      <c r="H49" s="35"/>
      <c r="I49" s="35"/>
      <c r="J49" s="35"/>
    </row>
    <row r="50" spans="1:10" x14ac:dyDescent="0.25">
      <c r="A50" s="33" t="s">
        <v>160</v>
      </c>
      <c r="B50" s="33" t="s">
        <v>125</v>
      </c>
      <c r="C50" s="33" t="s">
        <v>126</v>
      </c>
      <c r="D50" s="33" t="s">
        <v>316</v>
      </c>
      <c r="E50" s="35">
        <f>+IF(VLOOKUP(B50,main!$C$2:$P$62,13,FALSE)=0,"",VLOOKUP(B50,main!$C$2:$P$62,13,FALSE))</f>
        <v>0.2</v>
      </c>
      <c r="F50" s="35">
        <f>+IF(VLOOKUP(B50,main!C50:P110,14,FALSE)=0,"",VLOOKUP(B50,main!C50:P110,14,FALSE))</f>
        <v>1</v>
      </c>
      <c r="G50" s="35" t="str">
        <f>+IF(VLOOKUP(B50,main!C50:Q110,15,FALSE)=0,"",VLOOKUP(B50,main!C50:Q110,15,FALSE))</f>
        <v/>
      </c>
      <c r="H50" s="35"/>
      <c r="I50" s="35"/>
      <c r="J50" s="35"/>
    </row>
    <row r="51" spans="1:10" x14ac:dyDescent="0.25">
      <c r="A51" s="33" t="s">
        <v>161</v>
      </c>
      <c r="B51" s="33" t="s">
        <v>140</v>
      </c>
      <c r="C51" s="33" t="s">
        <v>69</v>
      </c>
      <c r="D51" s="33" t="s">
        <v>317</v>
      </c>
      <c r="E51" s="35" t="str">
        <f>+IF(VLOOKUP(B51,main!$C$2:$P$62,13,FALSE)=0,"",VLOOKUP(B51,main!$C$2:$P$62,13,FALSE))</f>
        <v/>
      </c>
      <c r="F51" s="35">
        <f>+IF(VLOOKUP(B51,main!C51:P111,14,FALSE)=0,"",VLOOKUP(B51,main!C51:P111,14,FALSE))</f>
        <v>1</v>
      </c>
      <c r="G51" s="35" t="str">
        <f>+IF(VLOOKUP(B51,main!C51:Q111,15,FALSE)=0,"",VLOOKUP(B51,main!C51:Q111,15,FALSE))</f>
        <v/>
      </c>
      <c r="H51" s="35"/>
      <c r="I51" s="35"/>
      <c r="J51" s="35"/>
    </row>
    <row r="52" spans="1:10" x14ac:dyDescent="0.25">
      <c r="A52" s="33" t="s">
        <v>161</v>
      </c>
      <c r="B52" s="33" t="s">
        <v>141</v>
      </c>
      <c r="C52" s="33" t="s">
        <v>142</v>
      </c>
      <c r="D52" s="33" t="s">
        <v>318</v>
      </c>
      <c r="E52" s="35">
        <f>+IF(VLOOKUP(B52,main!$C$2:$P$62,13,FALSE)=0,"",VLOOKUP(B52,main!$C$2:$P$62,13,FALSE))</f>
        <v>0.5</v>
      </c>
      <c r="F52" s="35">
        <f>+IF(VLOOKUP(B52,main!C52:P112,14,FALSE)=0,"",VLOOKUP(B52,main!C52:P112,14,FALSE))</f>
        <v>1</v>
      </c>
      <c r="G52" s="35" t="str">
        <f>+IF(VLOOKUP(B52,main!C52:Q112,15,FALSE)=0,"",VLOOKUP(B52,main!C52:Q112,15,FALSE))</f>
        <v/>
      </c>
      <c r="H52" s="35"/>
      <c r="I52" s="35"/>
      <c r="J52" s="35"/>
    </row>
    <row r="53" spans="1:10" x14ac:dyDescent="0.25">
      <c r="A53" s="33" t="s">
        <v>152</v>
      </c>
      <c r="B53" s="33" t="s">
        <v>58</v>
      </c>
      <c r="C53" s="33" t="s">
        <v>59</v>
      </c>
      <c r="D53" s="33" t="s">
        <v>319</v>
      </c>
      <c r="E53" s="35">
        <f>+IF(VLOOKUP(B53,main!$C$2:$P$62,13,FALSE)=0,"",VLOOKUP(B53,main!$C$2:$P$62,13,FALSE))</f>
        <v>0.5</v>
      </c>
      <c r="F53" s="35">
        <f>+IF(VLOOKUP(B53,main!C53:P113,14,FALSE)=0,"",VLOOKUP(B53,main!C53:P113,14,FALSE))</f>
        <v>2</v>
      </c>
      <c r="G53" s="35" t="str">
        <f>+IF(VLOOKUP(B53,main!C53:Q113,15,FALSE)=0,"",VLOOKUP(B53,main!C53:Q113,15,FALSE))</f>
        <v/>
      </c>
      <c r="H53" s="35"/>
      <c r="I53" s="35"/>
      <c r="J53" s="35"/>
    </row>
    <row r="54" spans="1:10" x14ac:dyDescent="0.25">
      <c r="A54" s="33" t="s">
        <v>152</v>
      </c>
      <c r="B54" s="33" t="s">
        <v>60</v>
      </c>
      <c r="C54" s="33" t="s">
        <v>61</v>
      </c>
      <c r="D54" s="33" t="s">
        <v>320</v>
      </c>
      <c r="E54" s="35">
        <f>+IF(VLOOKUP(B54,main!$C$2:$P$62,13,FALSE)=0,"",VLOOKUP(B54,main!$C$2:$P$62,13,FALSE))</f>
        <v>0.5</v>
      </c>
      <c r="F54" s="35">
        <f>+IF(VLOOKUP(B54,main!C54:P114,14,FALSE)=0,"",VLOOKUP(B54,main!C54:P114,14,FALSE))</f>
        <v>2</v>
      </c>
      <c r="G54" s="35" t="str">
        <f>+IF(VLOOKUP(B54,main!C54:Q114,15,FALSE)=0,"",VLOOKUP(B54,main!C54:Q114,15,FALSE))</f>
        <v/>
      </c>
      <c r="H54" s="35"/>
      <c r="I54" s="35"/>
      <c r="J54" s="35"/>
    </row>
    <row r="55" spans="1:10" x14ac:dyDescent="0.25">
      <c r="A55" s="33" t="s">
        <v>152</v>
      </c>
      <c r="B55" s="33" t="s">
        <v>62</v>
      </c>
      <c r="C55" s="33" t="s">
        <v>63</v>
      </c>
      <c r="D55" s="33" t="s">
        <v>321</v>
      </c>
      <c r="E55" s="35">
        <f>+IF(VLOOKUP(B55,main!$C$2:$P$62,13,FALSE)=0,"",VLOOKUP(B55,main!$C$2:$P$62,13,FALSE))</f>
        <v>0.5</v>
      </c>
      <c r="F55" s="35">
        <f>+IF(VLOOKUP(B55,main!C55:P115,14,FALSE)=0,"",VLOOKUP(B55,main!C55:P115,14,FALSE))</f>
        <v>2</v>
      </c>
      <c r="G55" s="35" t="str">
        <f>+IF(VLOOKUP(B55,main!C55:Q115,15,FALSE)=0,"",VLOOKUP(B55,main!C55:Q115,15,FALSE))</f>
        <v/>
      </c>
      <c r="H55" s="35"/>
      <c r="I55" s="35"/>
      <c r="J55" s="35"/>
    </row>
    <row r="56" spans="1:10" x14ac:dyDescent="0.25">
      <c r="A56" s="33" t="s">
        <v>153</v>
      </c>
      <c r="B56" s="33" t="s">
        <v>64</v>
      </c>
      <c r="C56" s="33" t="s">
        <v>65</v>
      </c>
      <c r="D56" s="33" t="s">
        <v>322</v>
      </c>
      <c r="E56" s="35">
        <f>+IF(VLOOKUP(B56,main!$C$2:$P$62,13,FALSE)=0,"",VLOOKUP(B56,main!$C$2:$P$62,13,FALSE))</f>
        <v>1</v>
      </c>
      <c r="F56" s="35">
        <f>+IF(VLOOKUP(B56,main!C56:P116,14,FALSE)=0,"",VLOOKUP(B56,main!C56:P116,14,FALSE))</f>
        <v>2</v>
      </c>
      <c r="G56" s="35" t="str">
        <f>+IF(VLOOKUP(B56,main!C56:Q116,15,FALSE)=0,"",VLOOKUP(B56,main!C56:Q116,15,FALSE))</f>
        <v/>
      </c>
      <c r="H56" s="35"/>
      <c r="I56" s="35"/>
      <c r="J56" s="35"/>
    </row>
    <row r="57" spans="1:10" x14ac:dyDescent="0.25">
      <c r="A57" s="33" t="s">
        <v>153</v>
      </c>
      <c r="B57" s="33" t="s">
        <v>66</v>
      </c>
      <c r="C57" s="33" t="s">
        <v>67</v>
      </c>
      <c r="D57" s="33" t="s">
        <v>323</v>
      </c>
      <c r="E57" s="35" t="str">
        <f>+IF(VLOOKUP(B57,main!$C$2:$P$62,13,FALSE)=0,"",VLOOKUP(B57,main!$C$2:$P$62,13,FALSE))</f>
        <v/>
      </c>
      <c r="F57" s="35">
        <f>+IF(VLOOKUP(B57,main!C57:P117,14,FALSE)=0,"",VLOOKUP(B57,main!C57:P117,14,FALSE))</f>
        <v>1</v>
      </c>
      <c r="G57" s="35" t="str">
        <f>+IF(VLOOKUP(B57,main!C57:Q117,15,FALSE)=0,"",VLOOKUP(B57,main!C57:Q117,15,FALSE))</f>
        <v/>
      </c>
      <c r="H57" s="35"/>
      <c r="I57" s="35"/>
      <c r="J57" s="35"/>
    </row>
    <row r="58" spans="1:10" x14ac:dyDescent="0.25">
      <c r="A58" s="33" t="s">
        <v>153</v>
      </c>
      <c r="B58" s="33" t="s">
        <v>68</v>
      </c>
      <c r="C58" s="33" t="s">
        <v>69</v>
      </c>
      <c r="D58" s="33" t="s">
        <v>324</v>
      </c>
      <c r="E58" s="35">
        <f>+IF(VLOOKUP(B58,main!$C$2:$P$62,13,FALSE)=0,"",VLOOKUP(B58,main!$C$2:$P$62,13,FALSE))</f>
        <v>1</v>
      </c>
      <c r="F58" s="35">
        <f>+IF(VLOOKUP(B58,main!C58:P118,14,FALSE)=0,"",VLOOKUP(B58,main!C58:P118,14,FALSE))</f>
        <v>2</v>
      </c>
      <c r="G58" s="35" t="str">
        <f>+IF(VLOOKUP(B58,main!C58:Q118,15,FALSE)=0,"",VLOOKUP(B58,main!C58:Q118,15,FALSE))</f>
        <v/>
      </c>
      <c r="H58" s="35"/>
      <c r="I58" s="35"/>
      <c r="J58" s="35"/>
    </row>
    <row r="59" spans="1:10" x14ac:dyDescent="0.25">
      <c r="A59" s="33" t="s">
        <v>153</v>
      </c>
      <c r="B59" s="33" t="s">
        <v>71</v>
      </c>
      <c r="C59" s="33" t="s">
        <v>72</v>
      </c>
      <c r="D59" s="33" t="s">
        <v>325</v>
      </c>
      <c r="E59" s="35">
        <f>+IF(VLOOKUP(B59,main!$C$2:$P$62,13,FALSE)=0,"",VLOOKUP(B59,main!$C$2:$P$62,13,FALSE))</f>
        <v>1</v>
      </c>
      <c r="F59" s="35">
        <f>+IF(VLOOKUP(B59,main!C59:P119,14,FALSE)=0,"",VLOOKUP(B59,main!C59:P119,14,FALSE))</f>
        <v>2</v>
      </c>
      <c r="G59" s="35" t="str">
        <f>+IF(VLOOKUP(B59,main!C59:Q119,15,FALSE)=0,"",VLOOKUP(B59,main!C59:Q119,15,FALSE))</f>
        <v/>
      </c>
      <c r="H59" s="35"/>
      <c r="I59" s="35"/>
      <c r="J59" s="35"/>
    </row>
    <row r="60" spans="1:10" x14ac:dyDescent="0.25">
      <c r="A60" s="33" t="s">
        <v>153</v>
      </c>
      <c r="B60" s="33" t="s">
        <v>74</v>
      </c>
      <c r="C60" s="33" t="s">
        <v>75</v>
      </c>
      <c r="D60" s="33" t="s">
        <v>326</v>
      </c>
      <c r="E60" s="35">
        <f>+IF(VLOOKUP(B60,main!$C$2:$P$62,13,FALSE)=0,"",VLOOKUP(B60,main!$C$2:$P$62,13,FALSE))</f>
        <v>1</v>
      </c>
      <c r="F60" s="35">
        <f>+IF(VLOOKUP(B60,main!C60:P120,14,FALSE)=0,"",VLOOKUP(B60,main!C60:P120,14,FALSE))</f>
        <v>2</v>
      </c>
      <c r="G60" s="35" t="str">
        <f>+IF(VLOOKUP(B60,main!C60:Q120,15,FALSE)=0,"",VLOOKUP(B60,main!C60:Q120,15,FALSE))</f>
        <v/>
      </c>
      <c r="H60" s="35"/>
      <c r="I60" s="35"/>
      <c r="J60" s="35"/>
    </row>
    <row r="61" spans="1:10" x14ac:dyDescent="0.25">
      <c r="A61" s="33" t="s">
        <v>153</v>
      </c>
      <c r="B61" s="33" t="s">
        <v>76</v>
      </c>
      <c r="C61" s="33" t="s">
        <v>77</v>
      </c>
      <c r="D61" s="33" t="s">
        <v>327</v>
      </c>
      <c r="E61" s="35">
        <f>+IF(VLOOKUP(B61,main!$C$2:$P$62,13,FALSE)=0,"",VLOOKUP(B61,main!$C$2:$P$62,13,FALSE))</f>
        <v>0.5</v>
      </c>
      <c r="F61" s="35">
        <f>+IF(VLOOKUP(B61,main!C61:P121,14,FALSE)=0,"",VLOOKUP(B61,main!C61:P121,14,FALSE))</f>
        <v>1</v>
      </c>
      <c r="G61" s="35" t="str">
        <f>+IF(VLOOKUP(B61,main!C61:Q121,15,FALSE)=0,"",VLOOKUP(B61,main!C61:Q121,15,FALSE))</f>
        <v/>
      </c>
      <c r="H61" s="35"/>
      <c r="I61" s="35"/>
      <c r="J61" s="35"/>
    </row>
    <row r="62" spans="1:10" x14ac:dyDescent="0.25">
      <c r="A62" s="33" t="s">
        <v>153</v>
      </c>
      <c r="B62" s="33" t="s">
        <v>78</v>
      </c>
      <c r="C62" s="33" t="s">
        <v>79</v>
      </c>
      <c r="D62" s="33" t="s">
        <v>328</v>
      </c>
      <c r="E62" s="35">
        <f>+IF(VLOOKUP(B62,main!$C$2:$P$62,13,FALSE)=0,"",VLOOKUP(B62,main!$C$2:$P$62,13,FALSE))</f>
        <v>0.5</v>
      </c>
      <c r="F62" s="35">
        <f>+IF(VLOOKUP(B62,main!C62:P122,14,FALSE)=0,"",VLOOKUP(B62,main!C62:P122,14,FALSE))</f>
        <v>1</v>
      </c>
      <c r="G62" s="35" t="str">
        <f>+IF(VLOOKUP(B62,main!C62:Q122,15,FALSE)=0,"",VLOOKUP(B62,main!C62:Q122,15,FALSE))</f>
        <v/>
      </c>
      <c r="H62" s="35"/>
      <c r="I62" s="35"/>
      <c r="J62" s="35"/>
    </row>
  </sheetData>
  <autoFilter ref="A1:G62" xr:uid="{1CB6D802-2A41-42EC-BC6C-43AD8F9BB1E2}"/>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2025-05-02T21:46:32Z</dcterms:modified>
  <cp:category/>
  <cp:contentStatus/>
</cp:coreProperties>
</file>