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124226"/>
  <mc:AlternateContent xmlns:mc="http://schemas.openxmlformats.org/markup-compatibility/2006">
    <mc:Choice Requires="x15">
      <x15ac:absPath xmlns:x15ac="http://schemas.microsoft.com/office/spreadsheetml/2010/11/ac" url="\\wsl.localhost\Ubuntu\home\fabian_fuentes\repos\ssp_uganda_private\ssp_modeling\scenario_mapping\"/>
    </mc:Choice>
  </mc:AlternateContent>
  <xr:revisionPtr revIDLastSave="0" documentId="13_ncr:1_{505B160B-026E-49C6-B6D8-73F3F48640D6}" xr6:coauthVersionLast="47" xr6:coauthVersionMax="47" xr10:uidLastSave="{00000000-0000-0000-0000-000000000000}"/>
  <bookViews>
    <workbookView xWindow="-120" yWindow="-120" windowWidth="29040" windowHeight="15720" xr2:uid="{00000000-000D-0000-FFFF-FFFF00000000}"/>
  </bookViews>
  <sheets>
    <sheet name="main" sheetId="1" r:id="rId1"/>
    <sheet name="yaml" sheetId="2" r:id="rId2"/>
  </sheets>
  <definedNames>
    <definedName name="_xlnm._FilterDatabase" localSheetId="0" hidden="1">main!$A$1:$Q$62</definedName>
    <definedName name="_xlnm._FilterDatabase" localSheetId="1" hidden="1">yaml!$A$1:$G$62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S26" i="1" l="1"/>
  <c r="R26" i="1"/>
  <c r="U32" i="1"/>
  <c r="S32" i="1"/>
  <c r="F1" i="2"/>
  <c r="G1" i="2"/>
  <c r="G2" i="2"/>
  <c r="G3" i="2"/>
  <c r="G4" i="2"/>
  <c r="G5" i="2"/>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F2" i="2"/>
  <c r="F62" i="2"/>
  <c r="F61" i="2"/>
  <c r="F60" i="2"/>
  <c r="F59" i="2"/>
  <c r="F58" i="2"/>
  <c r="F57" i="2"/>
  <c r="F56" i="2"/>
  <c r="F55" i="2"/>
  <c r="F54" i="2"/>
  <c r="F53" i="2"/>
  <c r="F52" i="2"/>
  <c r="F51" i="2"/>
  <c r="F50" i="2"/>
  <c r="F49" i="2"/>
  <c r="F48" i="2"/>
  <c r="F47" i="2"/>
  <c r="F46" i="2"/>
  <c r="F45" i="2"/>
  <c r="F44" i="2"/>
  <c r="F43" i="2"/>
  <c r="F42" i="2"/>
  <c r="F41" i="2"/>
  <c r="F40" i="2"/>
  <c r="F39" i="2"/>
  <c r="F38" i="2"/>
  <c r="F37" i="2"/>
  <c r="F36" i="2"/>
  <c r="F35" i="2"/>
  <c r="F34" i="2"/>
  <c r="F33" i="2"/>
  <c r="F32" i="2"/>
  <c r="F31" i="2"/>
  <c r="F30" i="2"/>
  <c r="F29" i="2"/>
  <c r="F28" i="2"/>
  <c r="F27" i="2"/>
  <c r="F26" i="2"/>
  <c r="F25" i="2"/>
  <c r="F24" i="2"/>
  <c r="F23" i="2"/>
  <c r="F22" i="2"/>
  <c r="F21" i="2"/>
  <c r="F20" i="2"/>
  <c r="F19" i="2"/>
  <c r="F18" i="2"/>
  <c r="F17" i="2"/>
  <c r="F16" i="2"/>
  <c r="F15" i="2"/>
  <c r="F14" i="2"/>
  <c r="F13" i="2"/>
  <c r="F12" i="2"/>
  <c r="F11" i="2"/>
  <c r="F10" i="2"/>
  <c r="F9" i="2"/>
  <c r="F8" i="2"/>
  <c r="F7" i="2"/>
  <c r="F6" i="2"/>
  <c r="F5" i="2"/>
  <c r="F4" i="2"/>
  <c r="F3" i="2"/>
  <c r="E62" i="2"/>
  <c r="E61" i="2"/>
  <c r="E60" i="2"/>
  <c r="E59" i="2"/>
  <c r="E58" i="2"/>
  <c r="E57" i="2"/>
  <c r="E56" i="2"/>
  <c r="E55" i="2"/>
  <c r="E54" i="2"/>
  <c r="E53" i="2"/>
  <c r="E52" i="2"/>
  <c r="E51" i="2"/>
  <c r="E50" i="2"/>
  <c r="E49" i="2"/>
  <c r="E48" i="2"/>
  <c r="E47" i="2"/>
  <c r="E46" i="2"/>
  <c r="E45" i="2"/>
  <c r="E44" i="2"/>
  <c r="E43" i="2"/>
  <c r="E42" i="2"/>
  <c r="E41" i="2"/>
  <c r="E40" i="2"/>
  <c r="E39" i="2"/>
  <c r="E38" i="2"/>
  <c r="E37" i="2"/>
  <c r="E36" i="2"/>
  <c r="E35" i="2"/>
  <c r="E34" i="2"/>
  <c r="E33" i="2"/>
  <c r="E32" i="2"/>
  <c r="E31" i="2"/>
  <c r="E30" i="2"/>
  <c r="E29" i="2"/>
  <c r="E28" i="2"/>
  <c r="E27" i="2"/>
  <c r="E26" i="2"/>
  <c r="E25" i="2"/>
  <c r="E24" i="2"/>
  <c r="E23" i="2"/>
  <c r="E22" i="2"/>
  <c r="E21" i="2"/>
  <c r="E20" i="2"/>
  <c r="E19" i="2"/>
  <c r="E18" i="2"/>
  <c r="E17" i="2"/>
  <c r="E16" i="2"/>
  <c r="E15" i="2"/>
  <c r="E14" i="2"/>
  <c r="E13" i="2"/>
  <c r="E12" i="2"/>
  <c r="E11" i="2"/>
  <c r="E10" i="2"/>
  <c r="E9" i="2"/>
  <c r="E8" i="2"/>
  <c r="E7" i="2"/>
  <c r="E6" i="2"/>
  <c r="E5" i="2"/>
  <c r="E4" i="2"/>
  <c r="E3" i="2"/>
  <c r="E2" i="2"/>
  <c r="E1" i="2"/>
</calcChain>
</file>

<file path=xl/sharedStrings.xml><?xml version="1.0" encoding="utf-8"?>
<sst xmlns="http://schemas.openxmlformats.org/spreadsheetml/2006/main" count="877" uniqueCount="485">
  <si>
    <t>sector</t>
  </si>
  <si>
    <t>transformation_code</t>
  </si>
  <si>
    <t>transformation_name</t>
  </si>
  <si>
    <t>transformation_description</t>
  </si>
  <si>
    <t>transformation_unit</t>
  </si>
  <si>
    <t>AFOLU</t>
  </si>
  <si>
    <t>TX:AGRC:DEC_CH4_RICE</t>
  </si>
  <si>
    <t>Improve rice management</t>
  </si>
  <si>
    <t>% reduction in methane emitted from rice production</t>
  </si>
  <si>
    <t>by 2050</t>
  </si>
  <si>
    <t>TX:AGRC:DEC_EXPORTS</t>
  </si>
  <si>
    <t>Decrease Exports</t>
  </si>
  <si>
    <t>% reduction in agricultural exports</t>
  </si>
  <si>
    <t>TX:AGRC:DEC_LOSSES_SUPPLY_CHAIN</t>
  </si>
  <si>
    <t>Reduce supply chain losses</t>
  </si>
  <si>
    <t>% reduction in food waste in supply chain</t>
  </si>
  <si>
    <t>TX:AGRC:INC_CONSERVATION_AGRICULTURE</t>
  </si>
  <si>
    <t>Expand conservation agriculture</t>
  </si>
  <si>
    <t>% of all crop classes adopt conservation agriculture</t>
  </si>
  <si>
    <t>TX:AGRC:INC_PRODUCTIVITY</t>
  </si>
  <si>
    <t>Improve crop productivity</t>
  </si>
  <si>
    <t>% increase in crop productivity</t>
  </si>
  <si>
    <t>TX:LNDU:DEC_DEFORESTATION</t>
  </si>
  <si>
    <t>Stop deforestation</t>
  </si>
  <si>
    <t>TX:LNDU:DEC_SOC_LOSS_PASTURES</t>
  </si>
  <si>
    <t>Expand sustainable grazing practices</t>
  </si>
  <si>
    <t>TX:LNDU:INC_REFORESTATION</t>
  </si>
  <si>
    <t>Increase Reforestation</t>
  </si>
  <si>
    <t>TX:LNDU:INC_SILVOPASTURE</t>
  </si>
  <si>
    <t>Expand silvopasture</t>
  </si>
  <si>
    <t>Increase the use of silvopasture; modeled by shifting 30% of pasture (in final time period) to secondary forests over time; livestock carrying capacities increase to meet the change, while pasture fractions of grassland decrease.</t>
  </si>
  <si>
    <t>TX:LSMM:INC_CAPTURE_BIOGAS</t>
  </si>
  <si>
    <t>Increase biogas capture at anaerobic decomposition facilities</t>
  </si>
  <si>
    <t>Increase the fraction of biogas that is captured at manure treated at anaerobic livestock manure treatment facilities</t>
  </si>
  <si>
    <t>TX:LSMM:INC_MANAGEMENT_CATTLE_PIGS</t>
  </si>
  <si>
    <t>Improve manure management for cattle and pigs</t>
  </si>
  <si>
    <t xml:space="preserve"> | 95% of manure from cattle (dairy and non-dairy) and pigs is treated. Under default conditions, the manure treated is sent to the following pathways:
 |    37.5% to Anaerobic Digestion
 |    12.5% to Composting
 |    25.0% to Daily Spread
 |    12.5% to Deep Bedding
 |    12.5% to Solid Storage</t>
  </si>
  <si>
    <t>TX:LSMM:INC_MANAGEMENT_OTHER</t>
  </si>
  <si>
    <t>Improve manure management for other animals</t>
  </si>
  <si>
    <t>TX:LSMM:INC_MANAGEMENT_POULTRY</t>
  </si>
  <si>
    <t>Improve manure management for poultry</t>
  </si>
  <si>
    <t xml:space="preserve"> | 95% of manure from poultry (chickens) and pigs is treated. The manure treated is sent to the following pathways:_x000D_
 |    100% to Poultry Management</t>
  </si>
  <si>
    <t>TX:LVST:DEC_ENTERIC_FERMENTATION</t>
  </si>
  <si>
    <t>Reduce enteric fermentation</t>
  </si>
  <si>
    <t>TX:LVST:DEC_EXPORTS</t>
  </si>
  <si>
    <t>Decrease exports</t>
  </si>
  <si>
    <t>TX:LVST:INC_PRODUCTIVITY</t>
  </si>
  <si>
    <t>Increase livestock productivity</t>
  </si>
  <si>
    <t>TX:SOIL:DEC_LIME_APPLIED</t>
  </si>
  <si>
    <t>Improve lime application</t>
  </si>
  <si>
    <t>Decrease lime applied to soils (default 5%)</t>
  </si>
  <si>
    <t>TX:SOIL:DEC_N_APPLIED</t>
  </si>
  <si>
    <t>Improve fertilizer application</t>
  </si>
  <si>
    <t>TX:PFLO:INC_HEALTHIER_DIETS</t>
  </si>
  <si>
    <t>Change diets</t>
  </si>
  <si>
    <t>TX:PFLO:INC_IND_CCS</t>
  </si>
  <si>
    <t>Industrial carbon capture and sequestration</t>
  </si>
  <si>
    <t>CircularEconomy</t>
  </si>
  <si>
    <t>TX:WALI:INC_TREATMENT_INDUSTRIAL</t>
  </si>
  <si>
    <t>Improved industrial wastewater treatment</t>
  </si>
  <si>
    <t>TX:WALI:INC_TREATMENT_RURAL</t>
  </si>
  <si>
    <t>Improved rural wastewater treatment</t>
  </si>
  <si>
    <t>TX:WALI:INC_TREATMENT_URBAN</t>
  </si>
  <si>
    <t>Improved urban wastewater treatment</t>
  </si>
  <si>
    <t>TX:WASO:DEC_CONSUMER_FOOD_WASTE</t>
  </si>
  <si>
    <t>Consumer food waste reduction</t>
  </si>
  <si>
    <t>TX:WASO:INC_ANAEROBIC_AND_COMPOST</t>
  </si>
  <si>
    <t>Increase composting and biogas</t>
  </si>
  <si>
    <t>TX:WASO:INC_CAPTURE_BIOGAS</t>
  </si>
  <si>
    <t>Increase biogas capture</t>
  </si>
  <si>
    <t>Increase fraction of biogas captured from landfills and anaerobic digesters</t>
  </si>
  <si>
    <t>TX:WASO:INC_ENERGY_FROM_BIOGAS</t>
  </si>
  <si>
    <t>Biogas for energy production</t>
  </si>
  <si>
    <t>Increase the fraction of biogas that is collected that is used for energy</t>
  </si>
  <si>
    <t>TX:WASO:INC_ENERGY_FROM_INCINERATION</t>
  </si>
  <si>
    <t>Incineration for energy production</t>
  </si>
  <si>
    <t>TX:WASO:INC_LANDFILLING</t>
  </si>
  <si>
    <t>Increase landfilling</t>
  </si>
  <si>
    <t>TX:WASO:INC_RECYCLING</t>
  </si>
  <si>
    <t>Increase recycling</t>
  </si>
  <si>
    <t>Energy</t>
  </si>
  <si>
    <t>TX:CCSQ:INC_CAPTURE</t>
  </si>
  <si>
    <t>Increase direct air capture</t>
  </si>
  <si>
    <t>TX:ENTC:DEC_LOSSES</t>
  </si>
  <si>
    <t>Reduce transmission losses</t>
  </si>
  <si>
    <t>TX:ENTC:TARGET_CLEAN_HYDROGEN</t>
  </si>
  <si>
    <t>Clean hydrogen</t>
  </si>
  <si>
    <t>TX:ENTC:TARGET_RENEWABLE_ELEC</t>
  </si>
  <si>
    <t>95% of electricity is generated by renewables in 2050</t>
  </si>
  <si>
    <t>TX:FGTV:DEC_LEAKS</t>
  </si>
  <si>
    <t>Minimize leaks</t>
  </si>
  <si>
    <t>TX:FGTV:INC_FLARE</t>
  </si>
  <si>
    <t>Maximize flaring</t>
  </si>
  <si>
    <t>TX:INEN:INC_EFFICIENCY_ENERGY</t>
  </si>
  <si>
    <t>Maximize industrial energy efficiency</t>
  </si>
  <si>
    <t>TX:INEN:INC_EFFICIENCY_PRODUCTION</t>
  </si>
  <si>
    <t>Maximize industrial production efficiency</t>
  </si>
  <si>
    <t>TX:INEN:SHIFT_FUEL_HEAT</t>
  </si>
  <si>
    <t xml:space="preserve">Fuel switch high- and low-temp thermal processes. </t>
  </si>
  <si>
    <t>TX:SCOE:DEC_DEMAND_HEAT</t>
  </si>
  <si>
    <t>Reduce end-use demand for heat energy by improving building shell</t>
  </si>
  <si>
    <t>TX:SCOE:INC_EFFICIENCY_APPLIANCE</t>
  </si>
  <si>
    <t>Increase appliance efficiency</t>
  </si>
  <si>
    <t>TX:SCOE:SHIFT_FUEL_HEAT</t>
  </si>
  <si>
    <t>Switch to electricity for heat using heat pumps, electric stoves, etc.</t>
  </si>
  <si>
    <t>TX:TRDE:DEC_DEMAND</t>
  </si>
  <si>
    <t>Reduce demand for transport</t>
  </si>
  <si>
    <t>TX:TRNS:INC_EFFICIENCY_ELECTRIC</t>
  </si>
  <si>
    <t>Increase electric transportation energy efficiency</t>
  </si>
  <si>
    <t>TX:TRNS:INC_EFFICIENCY_NON_ELECTRIC</t>
  </si>
  <si>
    <t>Increase non-electric transportation energy efficiency</t>
  </si>
  <si>
    <t>TX:TRNS:INC_OCCUPANCY_LIGHT_DUTY</t>
  </si>
  <si>
    <t>Increase occupancy for private vehicles</t>
  </si>
  <si>
    <t>TX:TRNS:SHIFT_FUEL_LIGHT_DUTY</t>
  </si>
  <si>
    <t>Electrify light duty road transport</t>
  </si>
  <si>
    <t>TX:TRNS:SHIFT_FUEL_MARITIME</t>
  </si>
  <si>
    <t>Fuel switch maritime</t>
  </si>
  <si>
    <t>TX:TRNS:SHIFT_FUEL_MEDIUM_DUTY</t>
  </si>
  <si>
    <t>Fuel switch medium duty road transport</t>
  </si>
  <si>
    <t>TX:TRNS:SHIFT_FUEL_RAIL</t>
  </si>
  <si>
    <t>Electrify rail</t>
  </si>
  <si>
    <t>TX:TRNS:SHIFT_MODE_FREIGHT</t>
  </si>
  <si>
    <t>Mode shift freight</t>
  </si>
  <si>
    <t>TX:TRNS:SHIFT_MODE_PASSENGER</t>
  </si>
  <si>
    <t>Mode shift passenger vehicles to others</t>
  </si>
  <si>
    <t>TX:TRNS:SHIFT_MODE_REGIONAL</t>
  </si>
  <si>
    <t>Mode shift regional passenger travel</t>
  </si>
  <si>
    <t>IPPU</t>
  </si>
  <si>
    <t>TX:IPPU:DEC_CLINKER</t>
  </si>
  <si>
    <t>Reduce cement clinker</t>
  </si>
  <si>
    <t>TX:IPPU:DEC_DEMAND</t>
  </si>
  <si>
    <t>Demand management</t>
  </si>
  <si>
    <t>TX:IPPU:DEC_HFCS</t>
  </si>
  <si>
    <t>Reduce use of HFCs</t>
  </si>
  <si>
    <t>TX:IPPU:DEC_N2O</t>
  </si>
  <si>
    <t>Reduce Nitrous Oxide emissions</t>
  </si>
  <si>
    <t>TX:IPPU:DEC_OTHER_FCS</t>
  </si>
  <si>
    <t>Reduce other fluorinated compounds</t>
  </si>
  <si>
    <t>TX:IPPU:DEC_PFCS</t>
  </si>
  <si>
    <t>Reduce use of PFCs</t>
  </si>
  <si>
    <t>TX:TRWW:INC_CAPTURE_BIOGAS</t>
  </si>
  <si>
    <t>TX:TRWW:INC_COMPLIANCE_SEPTIC</t>
  </si>
  <si>
    <t>Increase septic compliance</t>
  </si>
  <si>
    <t xml:space="preserve"> | 95% of manure from all other (sheep, goats, horses, buffalo) animals is treated. The manure treated is sent to the following pathways:
 |    37.5.% to Composting
 |    12.5% to Dry Lot
 |    25.0% to Daily Spread
 |    25.0% to Solid Storage</t>
  </si>
  <si>
    <t>subsector</t>
  </si>
  <si>
    <t>AGRC</t>
  </si>
  <si>
    <t>LNDU</t>
  </si>
  <si>
    <t>LSMM</t>
  </si>
  <si>
    <t>LVST</t>
  </si>
  <si>
    <t>SOIL</t>
  </si>
  <si>
    <t>PFLO</t>
  </si>
  <si>
    <t>CROSS</t>
  </si>
  <si>
    <t>WALI</t>
  </si>
  <si>
    <t>WASO</t>
  </si>
  <si>
    <t>CCSQ</t>
  </si>
  <si>
    <t>ENTC</t>
  </si>
  <si>
    <t>FGTV</t>
  </si>
  <si>
    <t>INEN</t>
  </si>
  <si>
    <t>SCOE</t>
  </si>
  <si>
    <t>TRDE</t>
  </si>
  <si>
    <t>TRNS</t>
  </si>
  <si>
    <t>TRWW</t>
  </si>
  <si>
    <t>Many practices can reduce emissions associated with growing rice, including improved water management, fertilizer practices, tillage practices, rice variety choices, residue management, and seeding practices. This transformation represents a percentage reduction in the rice CH4 emission factor.</t>
  </si>
  <si>
    <t xml:space="preserve">Decrease agricultural exports by some percentage (default 50%) by final time period. </t>
  </si>
  <si>
    <t xml:space="preserve">Reduce waste food waste in the agricultural (crop) supply chain (pre-consumer). This transformation reduces the baseline loss, which reduces the demand for crops produced in the region. </t>
  </si>
  <si>
    <t xml:space="preserve">Conservation agriculture is the term given to agricultural practices that seek to preserve soil and ecosystem health. FAO describes three inter-related practices: minimum tilling, maintaining permanent soil cover, and diversifying plant species. In SISEPUEDE, this transformation increases the fraction of crops that are no-till while also increasing crop residues that are left on the field. </t>
  </si>
  <si>
    <t xml:space="preserve">Apply a fractional increase to crop yield factors per ha. </t>
  </si>
  <si>
    <t xml:space="preserve">Increase Direct Air Capture deployment to 50 MT CO2e by 2050. </t>
  </si>
  <si>
    <t>Decrease transmission losses by upgrading electrical transmission infrastructure. This transformation sets a target maximum grid transmission loss by 2050. The transformation only reduces transmission loss; if a region has a lower transmission loss, it will remain. The average grid transmission loss is used to estimate production demands for electricity.</t>
  </si>
  <si>
    <t>Fraction of electricity transmitted that is lost through inefficient or insufficient electricity infrastructure.</t>
  </si>
  <si>
    <t xml:space="preserve">Set a target fraction of hydrogen production that comes from green hydrogen, or electrolysis. </t>
  </si>
  <si>
    <t>Fraction of regional hydrogen production from electrolysis.</t>
  </si>
  <si>
    <t xml:space="preserve">Minimum fraction of electricity produced from renewable sources. </t>
  </si>
  <si>
    <t>Set a target for production of electricity from renewable sources (can be defined by user), which, by default, can include geothermal, hydropower, ocean, solar, and tidal. Includes minimum targets for specific renewable energy technologies, such as solar, wind, and geothermal.</t>
  </si>
  <si>
    <t xml:space="preserve">Reduces the CH4 emission factor from the production, distribution, and transmission of fuels in coal, natural gas, and oil production. </t>
  </si>
  <si>
    <t xml:space="preserve">Fractional reduction in CH4 leaks </t>
  </si>
  <si>
    <t>Fraction of otherwise vented gas that is flared.</t>
  </si>
  <si>
    <t>Increases flaring at orphan wells and mining facilities that vent methane. Flaring converts CH4 to CO2, a much less potent greenhouse gas.</t>
  </si>
  <si>
    <t>Industrial energy demands are driven by both production demands and efficiency. This transformation increases the average efficiency of industrial production processes (by fuel) to reduce energy demands.</t>
  </si>
  <si>
    <t>Industrial energy demands are driven by both production demands and efficiency. This transformation reduces the end-use energy demand through changes in production processes.</t>
  </si>
  <si>
    <t>Fractional improvement in production (e.g., kj/tonne) efficiency.</t>
  </si>
  <si>
    <t>Fractional improvement in average industrial technology efficiency.</t>
  </si>
  <si>
    <t xml:space="preserve">Fuel switch industrial low and high heat processes to target fuels. By default, low heat is electrified, while fuels for high heat are partially electrified and partially replaced with hydrogen. Transformations for both (and/or) low and high-heat should be implemented using this transformer. </t>
  </si>
  <si>
    <t>This transformation can be specified to shift 90% of both low (to electricity) and high (depending on industry) heat (to electricity and hydrogen).</t>
  </si>
  <si>
    <t>Reduces use of clinker in cement production in favor of other processes, such as the use of supplementary cementitious materials (SCMs), producing limestone calcined clay cement (LC3), or other processes.</t>
  </si>
  <si>
    <t>Fractional reduction in clinker use in cement production.</t>
  </si>
  <si>
    <t xml:space="preserve">Reduce industrial production. Can be industry specific. </t>
  </si>
  <si>
    <t>Fractional reduction in production demand.</t>
  </si>
  <si>
    <t>Reduce IPPU emission factors associated with N2O, which is the byproduct of some industrial processes.</t>
  </si>
  <si>
    <t>Halt deforestation of primary and secondary forests; sets the transition probabilities out of these land use classes to near 0.</t>
  </si>
  <si>
    <t>Land use transition probability of forest remaining forest (should approach 1).</t>
  </si>
  <si>
    <t xml:space="preserve">Decrease soil organic carbon loss in grasslands through sustainable grazing practices. Increases fraction of pastures using a land use management factor with higher carbon sequestration. </t>
  </si>
  <si>
    <t>Increases probability of input land use classes being converted to secondary forest. The percentage entered represents the desired fractional increase in the area of forest due to reforestation.</t>
  </si>
  <si>
    <t>Fraction of pasture shifted to silvopasture</t>
  </si>
  <si>
    <t>Fractional increase in forest area</t>
  </si>
  <si>
    <t>Fractions of pastures use sustainable grazing</t>
  </si>
  <si>
    <t>Fractions of manure managed by each LSMM management pathway</t>
  </si>
  <si>
    <t>% reduction in enteric fermentation across all classes</t>
  </si>
  <si>
    <t>Decrease expected exports of livestock and livestock products.</t>
  </si>
  <si>
    <t>Increase livestock carrying capacity (also known as average land productivity) by some fraction.</t>
  </si>
  <si>
    <t>Reduces the average per-person demand for cattle by the fraction specified. Furthermore, allows for changes to certain crop demands, such as sugarcane.</t>
  </si>
  <si>
    <t>Fractional increase in livestock productivity</t>
  </si>
  <si>
    <t>Fractional reduction in livestock exports</t>
  </si>
  <si>
    <t xml:space="preserve">Target fraction of industrial facilities using carbon capture. </t>
  </si>
  <si>
    <t xml:space="preserve">Reduce end-use demand for heat energy by improving building shell--can include interventions such as retrofitting, smart thermostats, and more. </t>
  </si>
  <si>
    <t>Fractional change in heat demand in buildings.</t>
  </si>
  <si>
    <t>Fractional increase in the efficiency of electrical appliances in buildings</t>
  </si>
  <si>
    <t>Reduce demand for electricity in buildings by increasing the efficiency of electrified building energy.</t>
  </si>
  <si>
    <t>Fraction of heat energy switched to electricity</t>
  </si>
  <si>
    <t>Fractional decrease in lime applied to soils</t>
  </si>
  <si>
    <t>Fractional decrease in fertilizer N applied to soils</t>
  </si>
  <si>
    <t>Decrease total nitrogen applied through more precise fertilizer use (default 5%) without decreasing yields</t>
  </si>
  <si>
    <t>Fractional reduction in aggregate transportation demand by TRDE demand type</t>
  </si>
  <si>
    <t xml:space="preserve">Demand for public and private transportation can be reduced through mechanisms like urban planning or congestion pricing. </t>
  </si>
  <si>
    <t xml:space="preserve">Vehicle efficiency can be improved over time through regulation and technological investment. This transformation increases the efficiency of electric vehicles  and is specified as a fractional increase in the efficiency against the final time period. </t>
  </si>
  <si>
    <t>Fractional increase in electric vehicle efficiency against the final time period</t>
  </si>
  <si>
    <t>Fractional increase in non-electric vehicle efficiency against the final time period</t>
  </si>
  <si>
    <t xml:space="preserve">Vehicle efficiency can be improved over time through regulation and technological investment. This transformation increases the efficiency of non-electric vehicles (including fossil-fuel ICEs and other fuel sources) and is specified as a fractional increase in the efficiency against the final time period. </t>
  </si>
  <si>
    <t xml:space="preserve">Light-duty transportation (including private cars and trucks, `road_light` category) can be electrified. This transformation allows for the specification of a target fraction of light duty vehicles fueled by electricity. Baseline are shifted out proportionally to their baseline prevalence. </t>
  </si>
  <si>
    <t xml:space="preserve">Maritime transportation (including boats and ships) can be shifted away from fossil fuels. This transformation allows for the specification of a target fraction of maritime transportation demand that is shifted to hydrogen; the rest is electrified (note that this can be adjusted). Baseline are shifted out proportionally to their baseline prevalence. </t>
  </si>
  <si>
    <t xml:space="preserve">Medium-duty transportation (including `road_heavy_freight`, `road_heavy_regional`, and `public` categories) can be shifted away from fossil fuels. This transformation allows for the specification of a target fraction of medium duty vehicles fueled by electricity; the rest are shifted to hydrogen (note that this can be adjusted). Baseline are shifted out proportionally to their baseline prevalence. </t>
  </si>
  <si>
    <t xml:space="preserve">Rail (including `rail_freight` and `rail_passenger` categories) can be electrified. This transformation allows for the specification of a target fraction of rail fueled by electricity. Baseline are shifted out proportionally to their baseline prevalence. </t>
  </si>
  <si>
    <t xml:space="preserve">Minimum target fraction of maritime transportation fueled by electricity </t>
  </si>
  <si>
    <t>Minimum target fraction of light duty vehicles fueled by electricity</t>
  </si>
  <si>
    <t xml:space="preserve">Minimum target fraction of rail fueled by electricity </t>
  </si>
  <si>
    <t>The modes by which freight is transported can be shifted. This transformation allows for the transportation that meets freight demand to be rearranged. By default, shifts 20% of aviation and road freight demand to freight rail.</t>
  </si>
  <si>
    <t>Fraction of freight demand shifted from aviation and road transport to rail.</t>
  </si>
  <si>
    <t>The modes by which passengers are transported can be shifted. This transformation allows for the transportation that meets day-to-day demand to be rearranged. By default, shifts 30% (X) of passenger road demand to human powered (17% of X), powered bikes (33%), and public (50%).</t>
  </si>
  <si>
    <t>Fraction of passenger demand shifted from light-duty road PKMT to other forms.</t>
  </si>
  <si>
    <t>Fraction of regional passenger demand shifted from light-duty road and aviation PKMT to heavy-duty road</t>
  </si>
  <si>
    <t>The modes by which regional transportation demands are met can be shifted. This transformation allows for the transportation that meets regional passenger demand to be rearranged. By default, shifts 10% of passenger aviation and 20% of light-duty road demand to heavy-duty road transport.</t>
  </si>
  <si>
    <t xml:space="preserve">Increases capture of biogas at secondary and tertiary anaerobic wastewater treatment facilities. </t>
  </si>
  <si>
    <t>Target minimum fraction of biogas captured at anaerobic wastewater treatment facilities</t>
  </si>
  <si>
    <t>Septic tanks help reduce emissions and improve health outcomes in rural areas. However, compliance in pumping schedule and maintenance are required to maintain full  benefits. This transformation increases the compliance of septic tanks.</t>
  </si>
  <si>
    <t>Target minimum fraction of septic tanks in compliance</t>
  </si>
  <si>
    <t>Target minimal fractional mix of wastewater treatment pathways (total shown in summary field)</t>
  </si>
  <si>
    <t>Industrial wastewater treatment is shifted so that a minimum of 80% is treated in advanced anaerobic facilities, 10% is in secondary anaerobic facilities, and 10% is in secondary aerobic facilities.</t>
  </si>
  <si>
    <t>Reduce the amount of food waste generated per capita.</t>
  </si>
  <si>
    <t>Fractional reduction in per capita food waste generated relative to final time period</t>
  </si>
  <si>
    <t>Fractional targets of organic waste treated in composting and biogas</t>
  </si>
  <si>
    <t>Increase the fraction of yard, food, and sludge waste that is treated by anaerobic digesters or compost. Defaults to 47.5% in anaerobic digestion facilities and 47.5% in compost facilities.</t>
  </si>
  <si>
    <t>Target minimum fraction of biogas captured at anaerobic digesters and landfills</t>
  </si>
  <si>
    <t>Target fraction of captured biogas used for energy</t>
  </si>
  <si>
    <t>Solid waste can be incinerated and used for energy; this transformation specifies the target fraction of solid waste that is incinerated that is used for energy.</t>
  </si>
  <si>
    <t>Target fraction of incinerated waste that is used for energy</t>
  </si>
  <si>
    <t>Increase fraction of waste that is otherwise not recycled, composted, or digested that is sent to landfills</t>
  </si>
  <si>
    <t>Recycling can reduce emissions by reducing anaerobic decomposition in landfills and reducing the need for virgin production of materials. This transformation increases the fraction of recyclable waste that is recycled.</t>
  </si>
  <si>
    <t xml:space="preserve">Increase carbon capture and sequestration in industry (excluding energy production industry). Defaults to an 80% prevalence with 90% efficacy (all can be modified). </t>
  </si>
  <si>
    <t>inf</t>
  </si>
  <si>
    <t>Reasonable Max</t>
  </si>
  <si>
    <t>Exogenous specification of installed capacity of direct air capture facilities.</t>
  </si>
  <si>
    <t>Reduce IPPU emission factors associated with gasses classified as hydrofluorocarbons (HFCs), which are the byproduct of some industrial processes.</t>
  </si>
  <si>
    <t>Fractional reduction in HFC emission factors per production quantity.</t>
  </si>
  <si>
    <t>Fractional reduction in N2O emission factors per production quantity.</t>
  </si>
  <si>
    <t>Reduce IPPU emission factors associated with gasses classified as other fluorinated compounds, which are the byproduct of some industrial processes; includes SF6, NF3, HCFCs, and others.</t>
  </si>
  <si>
    <t>Fractional reduction in other fluorinated compound emission factors per production quantity.</t>
  </si>
  <si>
    <t>Reduce IPPU emission factors associated with gasses classified as perfluorinated carbons (PFCs), which are the byproduct of some industrial processes.</t>
  </si>
  <si>
    <t>Fractional reduction in PFC emission factors per production quantity.</t>
  </si>
  <si>
    <t>Fraction of biogas that is captured from anaerobic decomposition facilities</t>
  </si>
  <si>
    <t>Reduce the CH4 enteric fermentation factor (per head of livestock) from ruminant livestock. Several interventions can potentially help achieve this transformation, including feed switching and methagenic vaccines.</t>
  </si>
  <si>
    <t>Fractional target maximum fraction of per-capita demand for cattle.</t>
  </si>
  <si>
    <t>Heating energy in buildings can be electrified; for example, heating can be performed using heat pumps and cooking can be electrified.</t>
  </si>
  <si>
    <t xml:space="preserve">The occupancy rate of private vehicles can be increased through mechanisms like implementing carpool lanes or incentive programs for carpooling. This transformation is specified as a fractional increase in the average occupancy rate of private vehicles.  </t>
  </si>
  <si>
    <t>Fractional increase in the average occupancy rate of private vehicles</t>
  </si>
  <si>
    <t xml:space="preserve">Minimum target fraction of maritime transportation fueled by hydrogen </t>
  </si>
  <si>
    <t xml:space="preserve">Rural wastewater treatment is shifted so that 100% of rural wastewater is treated in septic tanks. </t>
  </si>
  <si>
    <t>Industrial wastewater treatment is shifted so that a minimum of 30% is treated in advanced anaerobic facilities, 30% is treated in advanced aerobic facilities, 20% is in secondary anaerobic facilities, and 20% is in secondary aerobic facilities.</t>
  </si>
  <si>
    <t>Target fraction of waste (that is not otherwise recycled) that is sent to landfills</t>
  </si>
  <si>
    <t>Target fraction of waste that is recycled.</t>
  </si>
  <si>
    <t>Timing_SISEPUEDE</t>
  </si>
  <si>
    <t>transformation_yaml_name</t>
  </si>
  <si>
    <t>transformation_agrc_dec_ch4_rice.yaml</t>
  </si>
  <si>
    <t>transformation_agrc_dec_exports.yaml</t>
  </si>
  <si>
    <t>transformation_agrc_dec_losses_supply_chain.yaml</t>
  </si>
  <si>
    <t>transformation_agrc_inc_conservation_agriculture.yaml</t>
  </si>
  <si>
    <t>transformation_agrc_inc_productivity.yaml</t>
  </si>
  <si>
    <t>transformation_ccsq_inc_capture.yaml</t>
  </si>
  <si>
    <t>transformation_entc_dec_losses.yaml</t>
  </si>
  <si>
    <t>transformation_entc_target_clean_hydrogen.yaml</t>
  </si>
  <si>
    <t>transformation_entc_target_renewable_elec.yaml</t>
  </si>
  <si>
    <t>transformation_fgtv_dec_leaks.yaml</t>
  </si>
  <si>
    <t>transformation_fgtv_inc_flare.yaml</t>
  </si>
  <si>
    <t>transformation_inen_inc_efficiency_energy.yaml</t>
  </si>
  <si>
    <t>transformation_inen_shift_fuel_heat.yaml</t>
  </si>
  <si>
    <t>transformation_ippu_dec_clinker.yaml</t>
  </si>
  <si>
    <t>transformation_ippu_dec_demand.yaml</t>
  </si>
  <si>
    <t>transformation_ippu_dec_hfcs.yaml</t>
  </si>
  <si>
    <t>transformation_ippu_dec_other_fcs.yaml</t>
  </si>
  <si>
    <t>transformation_ippu_dec_pfcs.yaml</t>
  </si>
  <si>
    <t>transformation_lndu_dec_deforestation.yaml</t>
  </si>
  <si>
    <t>transformation_lndu_dec_soc_loss_pastures.yaml</t>
  </si>
  <si>
    <t>transformation_lndu_inc_reforestation.yaml</t>
  </si>
  <si>
    <t>transformation_lndu_inc_silvopasture.yaml</t>
  </si>
  <si>
    <t>transformation_lsmm_inc_capture_biogas.yaml</t>
  </si>
  <si>
    <t>transformation_lsmm_inc_management_cattle_pigs.yaml</t>
  </si>
  <si>
    <t>transformation_lsmm_inc_management_other.yaml</t>
  </si>
  <si>
    <t>transformation_lsmm_inc_management_poultry.yaml</t>
  </si>
  <si>
    <t>transformation_lvst_dec_enteric_fermentation.yaml</t>
  </si>
  <si>
    <t>transformation_lvst_dec_exports.yaml</t>
  </si>
  <si>
    <t>transformation_lvst_inc_productivity.yaml</t>
  </si>
  <si>
    <t>transformation_pflo_inc_healthier_diets.yaml</t>
  </si>
  <si>
    <t>transformation_pflo_inc_ind_ccs.yaml</t>
  </si>
  <si>
    <t>transformation_scoe_dec_demand_heat.yaml</t>
  </si>
  <si>
    <t>transformation_scoe_inc_efficiency_appliance.yaml</t>
  </si>
  <si>
    <t>transformation_scoe_shift_fuel_heat.yaml</t>
  </si>
  <si>
    <t>transformation_soil_dec_lime_applied.yaml</t>
  </si>
  <si>
    <t>transformation_soil_dec_n_applied.yaml</t>
  </si>
  <si>
    <t>transformation_trde_dec_demand.yaml</t>
  </si>
  <si>
    <t>transformation_trns_inc_efficiency_non_electric.yaml</t>
  </si>
  <si>
    <t>transformation_trns_inc_occupancy_light_duty.yaml</t>
  </si>
  <si>
    <t>transformation_trns_shift_fuel_light_duty.yaml</t>
  </si>
  <si>
    <t>transformation_trns_shift_fuel_maritime.yaml</t>
  </si>
  <si>
    <t>transformation_trns_shift_fuel_medium_duty.yaml</t>
  </si>
  <si>
    <t>transformation_trns_shift_fuel_rail.yaml</t>
  </si>
  <si>
    <t>transformation_trns_shift_mode_freight.yaml</t>
  </si>
  <si>
    <t>transformation_trns_shift_mode_passenger.yaml</t>
  </si>
  <si>
    <t>transformation_trns_shift_mode_regional.yaml</t>
  </si>
  <si>
    <t>transformation_trww_inc_capture_biogas.yaml</t>
  </si>
  <si>
    <t>transformation_trww_inc_compliance_septic.yaml</t>
  </si>
  <si>
    <t>transformation_wali_inc_treatment_industrial.yaml</t>
  </si>
  <si>
    <t>transformation_wali_inc_treatment_rural.yaml</t>
  </si>
  <si>
    <t>transformation_wali_inc_treatment_urban.yaml</t>
  </si>
  <si>
    <t>transformation_waso_dec_consumer_food_waste.yaml</t>
  </si>
  <si>
    <t>transformation_waso_inc_anaerobic_and_compost.yaml</t>
  </si>
  <si>
    <t>transformation_waso_inc_capture_biogas.yaml</t>
  </si>
  <si>
    <t>transformation_waso_inc_energy_from_biogas.yaml</t>
  </si>
  <si>
    <t>transformation_waso_inc_energy_from_incineration.yaml</t>
  </si>
  <si>
    <t>transformation_waso_inc_landfilling.yaml</t>
  </si>
  <si>
    <t>transformation_waso_inc_recycling.yaml</t>
  </si>
  <si>
    <t>transformation_inen_inc_efficiency_production.yaml</t>
  </si>
  <si>
    <t>transformation_ippu_dec_n2o.yaml</t>
  </si>
  <si>
    <t>transformation_trns_inc_efficiency_electric.yaml</t>
  </si>
  <si>
    <t>Uganda Mitigation Action</t>
  </si>
  <si>
    <t>Description and impact</t>
  </si>
  <si>
    <t>1.2 Rainwater harvesting and irrigation</t>
  </si>
  <si>
    <t xml:space="preserve">This measure will  contribute to the achievement of the National Irrigation Policy (2017), which underscores 50% of irrigation potential by 2040. Investments will be in micro, medium and large-scale  irrigation  systems  to  mitigate water   shortages   resulting   from   drought hazards. It is expected that the irrigation practice will reduce   new   farmland   expansion and deforestation  and  promote  solar-powered irrigation systems, contributing to about 1.6 MtCO2e reduction by 2030. </t>
  </si>
  <si>
    <t>1.3 Green house cultivation of Vegetables</t>
  </si>
  <si>
    <t>This measure is expected to reduce GHG emissions by about 0.3 MtCO2e by 2030 in rural and semi-urban households through soil carbon  build-up  and  reduce  deforestation
resulting from the need for agricultural land
expansion.</t>
  </si>
  <si>
    <t>8.1 Renewable energy generation</t>
  </si>
  <si>
    <t>The measure aims to increase energy generation in the   country   by   promoting   renewable   energy resources.  This  can  lead  emission  reductions  of approximately 0.0003 MtCO2e by 2030.</t>
  </si>
  <si>
    <t>9.1 Industrial Energy efficiency</t>
  </si>
  <si>
    <t>14.1 Cement sector</t>
  </si>
  <si>
    <t>Clinker substitution in cement production. This measure aims to substitute clinker in cement production with less carbon intensive constituents like pozzolana, fly-ash or slag. This measure has a potential to reduce the emissions by approximately 0.10 MtCO2e by 2030. Other constituents (i.e., pozzolana, fly-ash or slag) are used to replace clinker in cement, thereby lowering emissions and energy use.</t>
  </si>
  <si>
    <t>3.1 Commercial transmission pole and timber plantations</t>
  </si>
  <si>
    <t xml:space="preserve">The measure intends to reduce wood demand from natural forests by providing wood from tree plantations for poles and timber   that   will   account   for   abatement potential  of  approximately 5  MtCO2e  by 2030 </t>
  </si>
  <si>
    <t>15.1Refrigerant use</t>
  </si>
  <si>
    <t>Circular economy management of refrigerants</t>
  </si>
  <si>
    <t>1.1 Sustainable Land Use Management and Agroforestry</t>
  </si>
  <si>
    <t>The measure will entail land use management practices, the 40 million-tree campaign and REDD+ strategic interventions the  will  contribute  to  approximately 1.2 MtCO2e reduction by 2030.</t>
  </si>
  <si>
    <t>50%-70% reduction in deforestation</t>
  </si>
  <si>
    <t>Deforestation contributes significantly to CO2 emissions; halting 50%-70% would align with REDD+ objectives and reduce emissions in critical areas.</t>
  </si>
  <si>
    <t>100% of the 40M trees planted in 10%-15% of degraded land</t>
  </si>
  <si>
    <t>Planting 40M trees in degraded land focuses efforts on high-carbon sequestration areas, achieving significant reductions aligned with Uganda's targets.</t>
  </si>
  <si>
    <t>20%-30% adoption of silvopasture systems</t>
  </si>
  <si>
    <t>Silvopasture integrates trees into agricultural systems, enhancing carbon capture and land productivity. A 20%-30% adoption is realistic for widespread impact.</t>
  </si>
  <si>
    <t xml:space="preserve">40%-50% adoption of sustainable grazing </t>
  </si>
  <si>
    <t>Sustainable grazing reduces land degradation and pressure on forests. A 40%-50% adoption ensures meaningful impact without overextending resources.</t>
  </si>
  <si>
    <t>This  measure will contribute to the achievement of the National Irrigation Policy (2017), which underscores 50% of irrigation potential by 2040. Investments will be in micro, medium and large-scale  irrigation  systems  to  mitigate water   shortages   resulting   from   drought hazards. It is expected that the irrigation practice will reduce new farmland expansion and deforestation  and  promote  solar-powered irrigation systems, contributing to about 1.6 MtCO2e reduction by 2030.</t>
  </si>
  <si>
    <t>Improved crop productivity reduces land pressure and supports the adoption of efficient irrigation systems, directly addressing deforestation and sustainable farming.</t>
  </si>
  <si>
    <t>20%-30% increase in crop productivity</t>
  </si>
  <si>
    <t>Increasing crop productivity reduces the need for farmland expansion, addressing deforestation and promoting sustainable intensification.</t>
  </si>
  <si>
    <t>Aligns with REDD+ strategies to stop deforestation and preserve forest carbon stocks.
Aligns with improving production efficiency by reducing resource use and emissions in charcoal production processes.</t>
  </si>
  <si>
    <t>Directly supports the 40 million tree campaign by increasing reforestation efforts.</t>
  </si>
  <si>
    <t>Improved rice management emphasizes efficient water use, aligning with irrigation goals.</t>
  </si>
  <si>
    <t>Reduce reliance on natural forest wood by 30%-40% through sustainable plantations</t>
  </si>
  <si>
    <t>Reducing demand for wood from natural forests aligns with the strategy to reduce industrial reliance on non-sustainable inputs</t>
  </si>
  <si>
    <t>Match desciption</t>
  </si>
  <si>
    <t>Magnitude</t>
  </si>
  <si>
    <t>Magnitude description</t>
  </si>
  <si>
    <t>Reducing demand for wood from natural forests aligns with sustainable practices by replacing unsustainable sources with managed plantations.</t>
  </si>
  <si>
    <t>The measure will entail land use management practices, the 40 million-tree campaign and REDD+ strategic interventions the will contribute to approximately 1.2 MtCO2e reduction by 2030.</t>
  </si>
  <si>
    <t xml:space="preserve">The measure aims to; promote improved cattle breeds and feeds, improve water availability for livestock through constructing water dams and valley tanks, and establish fodder agroforestry plantations for zero grazing and stall-feeding. The measure will reduce emissions by approximately 2.9 MtCO2e by 2030. </t>
  </si>
  <si>
    <t>Promoting improved breeds, fodder agroforestry, and water availability supports increasing livestock productivity while mitigating emissions.</t>
  </si>
  <si>
    <t>6.1 Livestock management in the cattle corridor</t>
  </si>
  <si>
    <t>Adopt improved breeds and fodder agroforestry on 30%-40% of livestock farms</t>
  </si>
  <si>
    <t>Improving livestock productivity reduces emissions per unit of production, aligns with sustainable practices, and enhances resource use efficiency.</t>
  </si>
  <si>
    <t>Increasing renewable electricity generation directly supports Uganda's goal of promoting renewable energy and reducing emissions.</t>
  </si>
  <si>
    <t>Increase renewable electricity generation share to 50%-60% by 2030</t>
  </si>
  <si>
    <t>Increasing the share of renewable electricity generation aligns with emission reduction goals and reduces dependency on fossil fuels.</t>
  </si>
  <si>
    <t>Promoting clean hydrogen could complement renewable energy efforts by supporting storage and alternative energy systems.</t>
  </si>
  <si>
    <t>Increase the fraction of regional hydrogen production from electrolysis to 30%-40% by 2030</t>
  </si>
  <si>
    <t>Promoting clean hydrogen supports renewable energy integration and emission reductions through alternative fuel production.</t>
  </si>
  <si>
    <t>The action aligns directly with reducing transmission losses to improve energy availability and efficiency.</t>
  </si>
  <si>
    <t>Reduce transmission and distribution losses by 20%-30% by 2030</t>
  </si>
  <si>
    <t>Reducing transmission losses improves energy efficiency and aligns with emission reduction goals by decreasing the need for additional energy generation.</t>
  </si>
  <si>
    <t>8.2 Reduction in transmission
and distribution losses</t>
  </si>
  <si>
    <t>The measure intends to reduce energy losses during transmission  and  distribution.  This  will  improve available  energy  in  the  country.  This  can  lead emission reductions of approximately 0.00001 MtCO2e by 2030.</t>
  </si>
  <si>
    <t>The action directly supports increasing energy efficiency in industrial processes, which aligns with SISEPUEDE's energy efficiency transformation.</t>
  </si>
  <si>
    <t>Improve energy efficiency in industrial processes by 20%-30% by 2030</t>
  </si>
  <si>
    <t>Increasing energy efficiency in industrial processes aligns with emission reduction goals and reduces electricity consumption in key sectors such as heating, cooling, and refrigeration.</t>
  </si>
  <si>
    <t>The objective of this measure is to improve energy efficiency in the industrial sector and reduce electricity  consumption.  Key  consumers  that  are targeted are process heating and process cooling,motors and refrigeration.  This can lead emission reductions of approximately 0.26 MtCO2e by 2030.</t>
  </si>
  <si>
    <t>9.4 Lighting energy efficiency in households</t>
  </si>
  <si>
    <t>The  measure  intends  to  introduce  more  energy efficient lighting technologies (CFLs, LEDs etc) and to  replace  lighting  fuels (kerosene)  with  cleaner energy sources.  This can lead emission reductions of approximately 0.003 MtCO2e by 2030.</t>
  </si>
  <si>
    <t>The action aligns directly with increasing energy efficiency by replacing inefficient lighting technologies and promoting cleaner energy sources</t>
  </si>
  <si>
    <t xml:space="preserve">Replace 40%-50% of household lighting with energy-efficient technologies (CFLs, LEDs) by 2030	</t>
  </si>
  <si>
    <t>Introducing energy-efficient lighting reduces electricity consumption and emissions, aligning with goals to increase energy efficiency and promote cleaner energy sources.</t>
  </si>
  <si>
    <t>The action directly aligns with substituting clinker in cement production to lower emissions and energy use.</t>
  </si>
  <si>
    <t>Replace 30%-40% of clinker in cement production with less carbon-intensive materials by 2030</t>
  </si>
  <si>
    <t>Substituting clinker with alternative materials reduces emissions in cement production and aligns with decarbonization goals for industrial processes.</t>
  </si>
  <si>
    <t>The action aligns with reducing HFC emissions through circular economy practices, improving refrigerant management systems.</t>
  </si>
  <si>
    <t xml:space="preserve">Reduce HFC emissions by 30%-40% through improved refrigerant management by 2030	</t>
  </si>
  <si>
    <t>Decreasing HFC emissions aligns with emission reduction goals by minimizing refrigerant leakage and promoting better recycling and reuse practices.</t>
  </si>
  <si>
    <t>This   measure   aims   to   improve   national   fleet database, frameworks, and fuel standards so that regulation  of  the  sub-sector  can  be  enhanced,including  regulations  of  imported  vehicles.  This measure can reduce the emissions by approximately 1.86 MtCO2e by 2030.</t>
  </si>
  <si>
    <t>The action supports enhancing efficiency in non-electric transport, particularly relevant for Uganda's fossil fuel-reliant vehicle fleet.</t>
  </si>
  <si>
    <t>Increasing the efficiency of electric vehicles reduces overall energy consumption and supports the transition to cleaner transportation options.</t>
  </si>
  <si>
    <t>Increase efficiency of non-electric vehicles by 20%-30% through better fuel standards by 2030</t>
  </si>
  <si>
    <t>Increasing the efficiency of non-electric transport reduces emissions and aligns with strategies to optimize fossil fuel use in the transport sector.</t>
  </si>
  <si>
    <t xml:space="preserve">Increase efficiency of electric vehicles by 15%-20% through advanced energy management systems by 2030	</t>
  </si>
  <si>
    <t>10.2 Alternative fuel switch</t>
  </si>
  <si>
    <t>This measure intends to improve fuel standards and efficiency in the country.  Cleaner  fuels  will  be promoted. This measure has potential to reduce emissions by approximately 0.54 MtCO2e by 2030.</t>
  </si>
  <si>
    <t>The action aligns with shifting to cleaner fuels in maritime transport, improving fuel standards and reducing emissions.</t>
  </si>
  <si>
    <t>Promote cleaner fuels to replace 20%-30% of fossil fuels in maritime transport by 2030</t>
  </si>
  <si>
    <t>Switching to cleaner fuels in maritime transport reduces emissions and supports the transition to lower-carbon energy sources.</t>
  </si>
  <si>
    <t>The action aligns with shifting to cleaner fuels in medium-duty transport, enhancing fuel efficiency and reducing emissions.</t>
  </si>
  <si>
    <t>Promote cleaner fuels to replace 30%-40% of fossil fuels in medium-duty transport by 2030</t>
  </si>
  <si>
    <t>Shifting fuel in medium-duty transport promotes cleaner fuels and reduces emissions from fossil fuel reliance in the sector.</t>
  </si>
  <si>
    <t>10.3 Development of Non-Motorized Transport (NMT) infrastructure</t>
  </si>
  <si>
    <t>This measure aims to use the planned NMT corridors in the GKMA as well as in other urban areas across Uganda as its basis. The measure has a  potential to reduce the emissions by approximately 0.66 MtCO2e by 2030.</t>
  </si>
  <si>
    <t>The action aligns with decreasing demand for motorized transport by promoting non-motorized transport infrastructure.</t>
  </si>
  <si>
    <t xml:space="preserve">Reduce motorized transport demand in urban areas by 20%-30% by 2030 through NMT corridors	</t>
  </si>
  <si>
    <t>Reducing motorized transport demand through NMT infrastructure decreases emissions and supports sustainable urban mobility.</t>
  </si>
  <si>
    <t>10.4 MGR - Meter Gauge Railway rehabilitation for freight transit</t>
  </si>
  <si>
    <t>This  measure  intends  to  implement 61  km  of passenger rail by 2030 and to achieve 22% of fuel economy improvement of diesel locomotives. This measure has a potential to reduce the emissions by approximately 0.0005 MtCO2e by 2030.</t>
  </si>
  <si>
    <t>The action aligns with shifting freight transport modes by implementing rail systems and enhancing locomotive fuel efficiency.</t>
  </si>
  <si>
    <t>Shift 20%-30% of freight transport to rail by 2030, rehabilitating 61 km of passenger rail and improving diesel locomotive efficiency by 20%-25%</t>
  </si>
  <si>
    <t>Shifting freight transport to rail reduces reliance on road transport, decreases emissions, and improves overall energy efficiency in the freight sector.</t>
  </si>
  <si>
    <t xml:space="preserve">Measures Aggregated - “Modal shift of passengersto mass transit and NMT” </t>
  </si>
  <si>
    <t>The action aligns with shifting passenger transport modes to mass transit systems, specifically BRT corridors in urban areas.</t>
  </si>
  <si>
    <t>Shift 20%-30% of passenger trips to BRT systems in urban areas by 2030</t>
  </si>
  <si>
    <t>Shifting passenger trips to BRT systems reduces reliance on private vehicles, improving energy efficiency and lowering emissions in urban areas.</t>
  </si>
  <si>
    <t>The action supports regional transport mode shifts, aligning with sustainable and efficient BRT systems.</t>
  </si>
  <si>
    <t>Shift 15%-20% of regional passenger trips to BRT systems by 2030</t>
  </si>
  <si>
    <t>Shifting regional passenger trips to BRT systems supports sustainable transport and reduces emissions by encouraging mass transit.</t>
  </si>
  <si>
    <t>10.7 BRT - Bus Rapid Transit &amp; 10.8 GKMA Passenger service</t>
  </si>
  <si>
    <t>11.1 Planned Green Cities Waste management</t>
  </si>
  <si>
    <t>This measure will target green development in the large municipal areas. It will look into improving infrastructure in the cities. This measure has potential to reduce emissions by approximately 1.1 MtCO2e by 2030.</t>
  </si>
  <si>
    <t>The action aligns with increasing recycling efforts in large cities to support green infrastructure and emission reductions</t>
  </si>
  <si>
    <t>Increase recycling rates in large municipal areas to 50%-60% by 2030</t>
  </si>
  <si>
    <t>Increasing recycling rates reduces waste-related emissions and aligns with the goal of promoting sustainable urban development.</t>
  </si>
  <si>
    <t>11.2 NAMA - Schools bio- latrines</t>
  </si>
  <si>
    <t>This measure is aimed at introducing biogas digesters in schools. Biogas digesters will be fed by waste from bio latrines and used for cooking. The measure has potential to reduce the emissions by 0.0006 MtCO2e by 2030.</t>
  </si>
  <si>
    <t>The action aligns with increasing the capture of biogas through the implementation of digesters in schools.</t>
  </si>
  <si>
    <t>Capturing biogas from waste in schools reduces emissions and provides a sustainable cooking fuel alternative.</t>
  </si>
  <si>
    <t>Introduce biogas digesters in 40%-50% of schools by 2030</t>
  </si>
  <si>
    <t>12.1 Efficient Solid  Waste and wastewater management in Planned Green cities</t>
  </si>
  <si>
    <t>Support comprehensive physical planning and efficient waste management  (solid  and  wastewater)  for  five  cities  and 15 municipalities. This will entail proper implementation of the waste hierarchy and relevant regulations, including reduction, recycling and reuse of solid waste, and wastewater treatment in the cities of Greater Kampala Metropolitan City (GKMC), Gulu, Mbarara, Hoima and Mbale, as well as 15 municipalities. It includes acquisition of land for infrastructure and service facilities for sanitation, solid waste management and drainage services.</t>
  </si>
  <si>
    <t>The action aligns with improving compliance with septic systems to enhance wastewater management.</t>
  </si>
  <si>
    <t>The action aligns with increasing treatment of industrial wastewater, particularly in urban planning for cities.</t>
  </si>
  <si>
    <t>The action supports expanding rural wastewater treatment to address regional sanitation challenges.</t>
  </si>
  <si>
    <t>The action aligns with increasing urban wastewater treatment as part of comprehensive urban planning.</t>
  </si>
  <si>
    <t>The action aligns with decreasing consumer food waste to minimize emissions from organic waste.</t>
  </si>
  <si>
    <t>The action supports increasing sanitary landfilling to manage solid waste in planned green cities.</t>
  </si>
  <si>
    <t>Achieve 50%-60% compliance with septic systems by 2030</t>
  </si>
  <si>
    <t>Improving compliance with septic systems reduces untreated waste and aligns with sustainable wastewater management.</t>
  </si>
  <si>
    <t>Increase industrial wastewater treatment coverage to 50%-60% by 2030</t>
  </si>
  <si>
    <t>Increasing industrial wastewater treatment minimizes environmental impacts from industrial discharges and supports urban sustainability.</t>
  </si>
  <si>
    <t>Expand rural wastewater treatment to 40%-50% of rural areas by 2030</t>
  </si>
  <si>
    <t>Expanding rural wastewater treatment reduces pollution in rural areas and supports health and environmental goals.</t>
  </si>
  <si>
    <t>Expand urban wastewater treatment to 50%-60% of urban areas by 2030</t>
  </si>
  <si>
    <t>Expanding urban wastewater treatment decreases urban pollution and aligns with emission reduction goals.</t>
  </si>
  <si>
    <t>Reduce consumer food waste by 20%-30% by 2030</t>
  </si>
  <si>
    <t>Reducing consumer food waste minimizes emissions from organic waste and supports the waste hierarchy.</t>
  </si>
  <si>
    <t>Increase sanitary landfilling capacity to 50%-60% of waste in cities by 2030</t>
  </si>
  <si>
    <t>Increasing sanitary landfilling capacity reduces unmanaged waste emissions and promotes structured waste management.</t>
  </si>
  <si>
    <t>NAMA for Livestock improved feed quality, supplement, and manure management</t>
  </si>
  <si>
    <t>The  NAMA  seeks  to  contribute  to  GHG mitigation of 0.5 MtCO2e by 2030.</t>
  </si>
  <si>
    <t>10.1 Road transport fuel efficiency</t>
  </si>
  <si>
    <t>Energy recovery</t>
  </si>
  <si>
    <t>Achieving energy neutrality in wastewater treatment plants
with implementation of energy recovery</t>
  </si>
  <si>
    <t>strategy_NDC</t>
  </si>
  <si>
    <t>strategy_NZ</t>
  </si>
  <si>
    <t>default_magnitude</t>
  </si>
  <si>
    <t>dict_categories_to_magnitude: {“cereals”: 0.8, “fibers”: 0.8, “other_annual”: 0.8, “pulses”: 0.5,
“tubers”: 0.5, “vegetables_and_vines”: 0.5}
  magnitude_burned: 0.0
  magnitude_removed: 0.5</t>
  </si>
  <si>
    <t>magnitude: 0.06, magnitude_type: final_value, min_loss: 0.02</t>
  </si>
  <si>
    <t>frac_high_given_high: {
“cement”: 0.88, # use non-metallic minerals “chemicals”:
0.5, “glass”: 0.88, “lime_and_carbonite”: 0.88, “metals”: 0.92,
“paper”: 0.18,
}, frac_switchable: 0.9</t>
  </si>
  <si>
    <t>dict_lsmm_pathways = {
“anaerobic_digester”: 0.59375, # 0.625*0.95, “compos!ng”:
0.11875, # 0.125*0.95, “daily_spread”: 0.2375, # 0.25*0.95,
}</t>
  </si>
  <si>
    <t>dict_lsmm_pathways = {
“anaerobic_digester”: 0.475, # 0.5*0.95, “compos!ng”: 0.2375,
# 0.25*0.95, “dry_lot”: 0.11875, # 0.125*0.95, “daily_spread”:
0.11875, # 0.125*0.95,
}</t>
  </si>
  <si>
    <t>dict_lsmm_pathways = {
”anaerobic_digester”: 0.475, # 0.5*0.95, “poultry_manure”:
0.475, # 0.5*0.95,
}</t>
  </si>
  <si>
    <t>dict_lvst_reductions:{
“buffalo”: 0.4, “ca$le_dairy”: 0.4, “ca$le_nondairy”: 0.4, “goats”:
0.56, “sheep”: 0.56
}</t>
  </si>
  <si>
    <t>dict_categories_out:
    aviation: 0.1
    road_light: 0.2
  dict_categories_target: null
  vec_implementation_ramp: null</t>
  </si>
  <si>
    <t>dict_magnitude {
“treated_advanced_anaerobic”: 0.8,
“treated_secondary_aerobic”: 0.1,
“treated_secondary_anaerobic”: 0.1,
}</t>
  </si>
  <si>
    <t>dict_magnitude {
“treated_sep!c”: 1.0,
}</t>
  </si>
  <si>
    <t>dict_magnitude {{
“treated_advanced_aerobic”: 0.3,
“treated_advanced_anaerobic”: 0.3,
“treated_secondary_aerobic”: 0.2,
“treated_secondary_anaerobic”: 0.2,
}}</t>
  </si>
  <si>
    <t>magnitude_biogas: 0.475
  magnitude_compost: 0.475</t>
  </si>
  <si>
    <t>strategy_BAU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</si>
</sst>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
  </numFmts>
  <fonts count="12" x14ac:knownFonts="1">
    <font>
      <sz val="11"/>
      <color theme="1"/>
      <name val="Calibri"/>
      <family val="2"/>
      <scheme val="minor"/>
    </font>
    <font>
      <sz val="12"/>
      <color theme="1"/>
      <name val="Calibri"/>
      <family val="2"/>
      <scheme val="minor"/>
    </font>
    <font>
      <sz val="12"/>
      <color theme="1"/>
      <name val="Calibri"/>
      <family val="2"/>
      <scheme val="minor"/>
    </font>
    <font>
      <b/>
      <sz val="11"/>
      <color theme="1"/>
      <name val="Calibri"/>
      <family val="2"/>
      <scheme val="minor"/>
    </font>
    <font>
      <sz val="8"/>
      <name val="Calibri"/>
      <family val="2"/>
      <scheme val="minor"/>
    </font>
    <font>
      <sz val="11"/>
      <color theme="1"/>
      <name val="Calibri"/>
      <family val="2"/>
      <scheme val="minor"/>
    </font>
    <font>
      <b/>
      <sz val="12"/>
      <color theme="1"/>
      <name val="Calibri"/>
      <family val="2"/>
      <scheme val="minor"/>
    </font>
    <font>
      <sz val="12"/>
      <color rgb="FFFF0000"/>
      <name val="Calibri"/>
      <family val="2"/>
      <scheme val="minor"/>
    </font>
    <font>
      <b/>
      <sz val="12"/>
      <color rgb="FF000000"/>
      <name val="Calibri"/>
      <family val="2"/>
      <scheme val="minor"/>
    </font>
    <font>
      <b/>
      <sz val="12"/>
      <name val="Calibri"/>
      <family val="2"/>
      <scheme val="minor"/>
    </font>
    <font>
      <sz val="12"/>
      <name val="Calibri"/>
      <family val="2"/>
      <scheme val="minor"/>
    </font>
    <font>
      <sz val="10"/>
      <color rgb="FF000000"/>
      <name val="Calibri"/>
      <family val="2"/>
      <scheme val="minor"/>
    </font>
  </fonts>
  <fills count="6">
    <fill>
      <patternFill patternType="none"/>
    </fill>
    <fill>
      <patternFill patternType="gray125"/>
    </fill>
    <fill>
      <patternFill patternType="solid">
        <fgColor theme="0"/>
        <bgColor indexed="64"/>
      </patternFill>
    </fill>
    <fill>
      <patternFill patternType="solid">
        <fgColor rgb="FF7030A0"/>
        <bgColor indexed="64"/>
      </patternFill>
    </fill>
    <fill>
      <patternFill patternType="solid">
        <fgColor rgb="FF0070C0"/>
        <bgColor indexed="64"/>
      </patternFill>
    </fill>
    <fill>
      <patternFill patternType="solid">
        <fgColor rgb="FF00B050"/>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s>
  <cellStyleXfs count="2">
    <xf numFmtId="0" fontId="0" fillId="0" borderId="0"/>
    <xf numFmtId="9" fontId="5" fillId="0" borderId="0" applyFont="0" applyFill="0" applyBorder="0" applyAlignment="0" applyProtection="0"/>
  </cellStyleXfs>
  <cellXfs count="53">
    <xf numFmtId="0" fontId="0" fillId="0" borderId="0" xfId="0"/>
    <xf numFmtId="0" fontId="6" fillId="2" borderId="1" xfId="0" applyFont="1" applyFill="1" applyBorder="1" applyAlignment="1">
      <alignment horizontal="center" vertical="center" wrapText="1"/>
    </xf>
    <xf numFmtId="0" fontId="8" fillId="2" borderId="1" xfId="0" applyFont="1" applyFill="1" applyBorder="1" applyAlignment="1">
      <alignment horizontal="center" vertical="center" wrapText="1"/>
    </xf>
    <xf numFmtId="9" fontId="6" fillId="2" borderId="2" xfId="1" applyFont="1" applyFill="1" applyBorder="1" applyAlignment="1">
      <alignment horizontal="center" vertical="center" wrapText="1"/>
    </xf>
    <xf numFmtId="0" fontId="2" fillId="2" borderId="0" xfId="0" applyFont="1" applyFill="1" applyAlignment="1">
      <alignment horizontal="center" vertical="center" wrapText="1"/>
    </xf>
    <xf numFmtId="0" fontId="2" fillId="2" borderId="0" xfId="0" applyFont="1" applyFill="1" applyAlignment="1">
      <alignment horizontal="center"/>
    </xf>
    <xf numFmtId="0" fontId="2" fillId="2" borderId="1" xfId="0" applyFont="1" applyFill="1" applyBorder="1" applyAlignment="1">
      <alignment horizontal="left" vertical="center" wrapText="1"/>
    </xf>
    <xf numFmtId="0" fontId="2" fillId="2" borderId="1" xfId="0" applyFont="1" applyFill="1" applyBorder="1" applyAlignment="1">
      <alignment horizontal="center" vertical="center" wrapText="1"/>
    </xf>
    <xf numFmtId="0" fontId="7" fillId="2" borderId="1" xfId="0" applyFont="1" applyFill="1" applyBorder="1" applyAlignment="1">
      <alignment horizontal="left" vertical="center" wrapText="1"/>
    </xf>
    <xf numFmtId="9" fontId="7" fillId="0" borderId="1" xfId="1" applyFont="1" applyFill="1" applyBorder="1" applyAlignment="1">
      <alignment horizontal="left" vertical="center" wrapText="1"/>
    </xf>
    <xf numFmtId="0" fontId="10" fillId="2" borderId="1" xfId="0" applyFont="1" applyFill="1" applyBorder="1" applyAlignment="1">
      <alignment horizontal="left" vertical="center" wrapText="1"/>
    </xf>
    <xf numFmtId="9" fontId="2" fillId="2" borderId="1" xfId="1" applyFont="1" applyFill="1" applyBorder="1" applyAlignment="1">
      <alignment horizontal="center" vertical="center" wrapText="1"/>
    </xf>
    <xf numFmtId="0" fontId="2" fillId="2" borderId="0" xfId="0" applyFont="1" applyFill="1" applyAlignment="1">
      <alignment wrapText="1"/>
    </xf>
    <xf numFmtId="0" fontId="2" fillId="2" borderId="3" xfId="0" applyFont="1" applyFill="1" applyBorder="1" applyAlignment="1">
      <alignment horizontal="left" vertical="center" wrapText="1"/>
    </xf>
    <xf numFmtId="0" fontId="2" fillId="2" borderId="3" xfId="0" applyFont="1" applyFill="1" applyBorder="1" applyAlignment="1">
      <alignment horizontal="center" vertical="center" wrapText="1"/>
    </xf>
    <xf numFmtId="0" fontId="2" fillId="2" borderId="0" xfId="0" applyFont="1" applyFill="1"/>
    <xf numFmtId="0" fontId="10" fillId="2" borderId="0" xfId="0" applyFont="1" applyFill="1" applyAlignment="1">
      <alignment horizontal="left" vertical="center" wrapText="1"/>
    </xf>
    <xf numFmtId="0" fontId="2" fillId="2" borderId="2" xfId="0" applyFont="1" applyFill="1" applyBorder="1" applyAlignment="1">
      <alignment horizontal="left" vertical="center" wrapText="1"/>
    </xf>
    <xf numFmtId="1" fontId="2" fillId="2" borderId="1" xfId="1" applyNumberFormat="1" applyFont="1" applyFill="1" applyBorder="1" applyAlignment="1">
      <alignment horizontal="center" vertical="center" wrapText="1"/>
    </xf>
    <xf numFmtId="0" fontId="2" fillId="2" borderId="0" xfId="0" applyFont="1" applyFill="1" applyAlignment="1">
      <alignment horizontal="left" vertical="center" wrapText="1"/>
    </xf>
    <xf numFmtId="9" fontId="2" fillId="0" borderId="1" xfId="1" applyFont="1" applyFill="1" applyBorder="1" applyAlignment="1">
      <alignment horizontal="left" vertical="center" wrapText="1"/>
    </xf>
    <xf numFmtId="0" fontId="2" fillId="0" borderId="1" xfId="0" applyFont="1" applyBorder="1" applyAlignment="1">
      <alignment vertical="center" wrapText="1"/>
    </xf>
    <xf numFmtId="0" fontId="2" fillId="0" borderId="1" xfId="0" applyFont="1" applyBorder="1" applyAlignment="1">
      <alignment horizontal="left" vertical="center" wrapText="1"/>
    </xf>
    <xf numFmtId="0" fontId="2" fillId="0" borderId="0" xfId="0" applyFont="1" applyAlignment="1">
      <alignment horizontal="left" vertical="center" wrapText="1"/>
    </xf>
    <xf numFmtId="0" fontId="10" fillId="2" borderId="1" xfId="0" applyFont="1" applyFill="1" applyBorder="1" applyAlignment="1">
      <alignment horizontal="left" vertical="top" wrapText="1"/>
    </xf>
    <xf numFmtId="49" fontId="11" fillId="2" borderId="1" xfId="0" applyNumberFormat="1" applyFont="1" applyFill="1" applyBorder="1" applyAlignment="1">
      <alignment vertical="center" wrapText="1"/>
    </xf>
    <xf numFmtId="0" fontId="1" fillId="2" borderId="1" xfId="0" applyFont="1" applyFill="1" applyBorder="1" applyAlignment="1">
      <alignment horizontal="left" vertical="center" wrapText="1"/>
    </xf>
    <xf numFmtId="0" fontId="7" fillId="2" borderId="1" xfId="0" applyFont="1" applyFill="1" applyBorder="1" applyAlignment="1">
      <alignment horizontal="left" vertical="top" wrapText="1"/>
    </xf>
    <xf numFmtId="9" fontId="6" fillId="2" borderId="1" xfId="1" applyFont="1" applyFill="1" applyBorder="1" applyAlignment="1">
      <alignment horizontal="center" vertical="center" wrapText="1"/>
    </xf>
    <xf numFmtId="9" fontId="2" fillId="2" borderId="0" xfId="1" applyFont="1" applyFill="1" applyAlignment="1">
      <alignment horizontal="center" vertical="center" wrapText="1"/>
    </xf>
    <xf numFmtId="9" fontId="9" fillId="2" borderId="1" xfId="1" applyFont="1" applyFill="1" applyBorder="1" applyAlignment="1">
      <alignment horizontal="center" vertical="center" wrapText="1"/>
    </xf>
    <xf numFmtId="0" fontId="3" fillId="0" borderId="1" xfId="0" applyFont="1" applyBorder="1" applyAlignment="1">
      <alignment horizontal="left"/>
    </xf>
    <xf numFmtId="9" fontId="3" fillId="0" borderId="1" xfId="0" applyNumberFormat="1" applyFont="1" applyBorder="1" applyAlignment="1">
      <alignment vertical="center" wrapText="1"/>
    </xf>
    <xf numFmtId="0" fontId="0" fillId="0" borderId="1" xfId="0" applyBorder="1"/>
    <xf numFmtId="0" fontId="2" fillId="2" borderId="2" xfId="0" applyFont="1" applyFill="1" applyBorder="1" applyAlignment="1">
      <alignment horizontal="center" vertical="center" wrapText="1"/>
    </xf>
    <xf numFmtId="164" fontId="0" fillId="0" borderId="1" xfId="0" applyNumberFormat="1" applyBorder="1"/>
    <xf numFmtId="9" fontId="1" fillId="2" borderId="1" xfId="1" applyFont="1" applyFill="1" applyBorder="1" applyAlignment="1">
      <alignment horizontal="center" vertical="center" wrapText="1"/>
    </xf>
    <xf numFmtId="0" fontId="3" fillId="2" borderId="1" xfId="0" applyFont="1" applyFill="1" applyBorder="1" applyAlignment="1">
      <alignment horizontal="center" vertical="center" wrapText="1"/>
    </xf>
    <xf numFmtId="0" fontId="0" fillId="0" borderId="1" xfId="1" applyNumberFormat="1" applyFont="1" applyFill="1" applyBorder="1" applyAlignment="1">
      <alignment horizontal="center" vertical="center" wrapText="1"/>
    </xf>
    <xf numFmtId="0" fontId="0" fillId="2" borderId="1" xfId="1" applyNumberFormat="1" applyFont="1" applyFill="1" applyBorder="1" applyAlignment="1">
      <alignment horizontal="center" vertical="center" wrapText="1"/>
    </xf>
    <xf numFmtId="0" fontId="0" fillId="2" borderId="2" xfId="1" applyNumberFormat="1" applyFont="1" applyFill="1" applyBorder="1" applyAlignment="1">
      <alignment horizontal="center" vertical="center" wrapText="1"/>
    </xf>
    <xf numFmtId="0" fontId="0" fillId="2" borderId="0" xfId="0" applyFill="1" applyAlignment="1">
      <alignment horizontal="center" vertical="center" wrapText="1"/>
    </xf>
    <xf numFmtId="2" fontId="1" fillId="2" borderId="1" xfId="1" applyNumberFormat="1" applyFont="1" applyFill="1" applyBorder="1" applyAlignment="1">
      <alignment horizontal="center" vertical="center" wrapText="1"/>
    </xf>
    <xf numFmtId="0" fontId="1" fillId="2" borderId="3" xfId="0" applyFont="1" applyFill="1" applyBorder="1" applyAlignment="1">
      <alignment horizontal="left" vertical="center" wrapText="1"/>
    </xf>
    <xf numFmtId="0" fontId="2" fillId="3" borderId="1" xfId="0" applyFont="1" applyFill="1" applyBorder="1" applyAlignment="1">
      <alignment horizontal="left" vertical="center" wrapText="1"/>
    </xf>
    <xf numFmtId="0" fontId="2" fillId="3" borderId="3" xfId="0" applyFont="1" applyFill="1" applyBorder="1" applyAlignment="1">
      <alignment horizontal="left" vertical="center" wrapText="1"/>
    </xf>
    <xf numFmtId="0" fontId="2" fillId="4" borderId="1" xfId="0" applyFont="1" applyFill="1" applyBorder="1" applyAlignment="1">
      <alignment horizontal="left" vertical="center" wrapText="1"/>
    </xf>
    <xf numFmtId="0" fontId="1" fillId="2" borderId="2" xfId="0" applyFont="1" applyFill="1" applyBorder="1" applyAlignment="1">
      <alignment horizontal="center" vertical="center" wrapText="1"/>
    </xf>
    <xf numFmtId="0" fontId="2" fillId="5" borderId="1" xfId="0" applyFont="1" applyFill="1" applyBorder="1" applyAlignment="1">
      <alignment horizontal="left" vertical="center" wrapText="1"/>
    </xf>
    <xf numFmtId="0" fontId="1" fillId="2" borderId="2" xfId="0" applyFont="1" applyFill="1" applyBorder="1" applyAlignment="1">
      <alignment horizontal="left" vertical="center" wrapText="1"/>
    </xf>
    <xf numFmtId="9" fontId="2" fillId="2" borderId="0" xfId="0" applyNumberFormat="1" applyFont="1" applyFill="1"/>
    <xf numFmtId="165" fontId="2" fillId="2" borderId="0" xfId="1" applyNumberFormat="1" applyFont="1" applyFill="1"/>
    <xf numFmtId="2" fontId="2" fillId="2" borderId="0" xfId="1" applyNumberFormat="1" applyFont="1" applyFill="1"/>
  </cellXfs>
  <cellStyles count="2">
    <cellStyle name="Normal" xfId="0" builtinId="0"/>
    <cellStyle name="Percent" xfId="1"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0" row="0">
    <wetp:webextensionref xmlns:r="http://schemas.openxmlformats.org/officeDocument/2006/relationships" r:id="rId1"/>
  </wetp:taskpane>
</wetp:taskpanes>
</file>

<file path=xl/webextensions/webextension1.xml><?xml version="1.0" encoding="utf-8"?>
<we:webextension xmlns:we="http://schemas.microsoft.com/office/webextensions/webextension/2010/11" id="{160117C8-EECD-4956-9DBC-A7F52DEEB160}">
  <we:reference id="8bc018e3-f345-40d4-8f1d-97951765d531" version="3.0.0.0" store="EXCatalog" storeType="EXCatalog"/>
  <we:alternateReferences>
    <we:reference id="WA104380862" version="3.0.0.0" store="" storeType="OMEX"/>
  </we:alternateReferences>
  <we:properties/>
  <we:bindings/>
  <we:snapshot xmlns:r="http://schemas.openxmlformats.org/officeDocument/2006/relationships"/>
</we:webextension>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65"/>
  <sheetViews>
    <sheetView tabSelected="1" zoomScale="70" zoomScaleNormal="70" workbookViewId="0">
      <pane xSplit="3" ySplit="1" topLeftCell="K23" activePane="bottomRight" state="frozen"/>
      <selection pane="topRight" activeCell="D1" sqref="D1"/>
      <selection pane="bottomLeft" activeCell="A2" sqref="A2"/>
      <selection pane="bottomRight"/>
    </sheetView>
  </sheetViews>
  <sheetFormatPr defaultColWidth="8.85546875" defaultRowHeight="15.75" x14ac:dyDescent="0.25"/>
  <cols>
    <col min="1" max="2" width="13.140625" style="19" customWidth="1"/>
    <col min="3" max="3" width="43.42578125" style="19" bestFit="1" customWidth="1"/>
    <col min="4" max="4" width="31.42578125" style="19" customWidth="1"/>
    <col min="5" max="5" width="62.5703125" style="19" customWidth="1"/>
    <col min="6" max="6" width="33.140625" style="19" customWidth="1"/>
    <col min="7" max="7" width="19.85546875" style="4" bestFit="1" customWidth="1"/>
    <col min="8" max="8" width="47.42578125" style="4" customWidth="1"/>
    <col min="9" max="9" width="48.5703125" style="16" customWidth="1"/>
    <col min="10" max="10" width="40.42578125" style="16" customWidth="1"/>
    <col min="11" max="12" width="35" style="16" customWidth="1"/>
    <col min="13" max="13" width="31.42578125" style="41" customWidth="1"/>
    <col min="14" max="14" width="13.85546875" style="4" customWidth="1"/>
    <col min="15" max="17" width="20.42578125" style="29" customWidth="1"/>
    <col min="18" max="16384" width="8.85546875" style="15"/>
  </cols>
  <sheetData>
    <row r="1" spans="1:17" s="5" customFormat="1" ht="65.099999999999994" customHeight="1" x14ac:dyDescent="0.25">
      <c r="A1" s="1" t="s">
        <v>0</v>
      </c>
      <c r="B1" s="1" t="s">
        <v>144</v>
      </c>
      <c r="C1" s="1" t="s">
        <v>1</v>
      </c>
      <c r="D1" s="1" t="s">
        <v>2</v>
      </c>
      <c r="E1" s="1" t="s">
        <v>3</v>
      </c>
      <c r="F1" s="1" t="s">
        <v>4</v>
      </c>
      <c r="G1" s="1" t="s">
        <v>269</v>
      </c>
      <c r="H1" s="2" t="s">
        <v>332</v>
      </c>
      <c r="I1" s="3" t="s">
        <v>333</v>
      </c>
      <c r="J1" s="3" t="s">
        <v>366</v>
      </c>
      <c r="K1" s="3" t="s">
        <v>367</v>
      </c>
      <c r="L1" s="3" t="s">
        <v>368</v>
      </c>
      <c r="M1" s="37" t="s">
        <v>471</v>
      </c>
      <c r="N1" s="1" t="s">
        <v>249</v>
      </c>
      <c r="O1" s="28" t="s">
        <v>469</v>
      </c>
      <c r="P1" s="30" t="s">
        <v>470</v>
      </c>
      <c r="Q1" s="30" t="s">
        <v>484</v>
      </c>
    </row>
    <row r="2" spans="1:17" s="12" customFormat="1" ht="84.95" customHeight="1" x14ac:dyDescent="0.25">
      <c r="A2" s="6" t="s">
        <v>5</v>
      </c>
      <c r="B2" s="44" t="s">
        <v>145</v>
      </c>
      <c r="C2" s="6" t="s">
        <v>6</v>
      </c>
      <c r="D2" s="6" t="s">
        <v>7</v>
      </c>
      <c r="E2" s="6" t="s">
        <v>162</v>
      </c>
      <c r="F2" s="26" t="s">
        <v>8</v>
      </c>
      <c r="G2" s="7" t="s">
        <v>9</v>
      </c>
      <c r="H2" s="8" t="s">
        <v>334</v>
      </c>
      <c r="I2" s="27" t="s">
        <v>335</v>
      </c>
      <c r="J2" s="9" t="s">
        <v>363</v>
      </c>
      <c r="K2" s="10"/>
      <c r="L2" s="10"/>
      <c r="M2" s="38">
        <v>0.45</v>
      </c>
      <c r="N2" s="11">
        <v>1</v>
      </c>
      <c r="O2" s="11">
        <v>1</v>
      </c>
      <c r="P2" s="11">
        <v>1</v>
      </c>
      <c r="Q2" s="11"/>
    </row>
    <row r="3" spans="1:17" ht="84.95" customHeight="1" x14ac:dyDescent="0.25">
      <c r="A3" s="6" t="s">
        <v>5</v>
      </c>
      <c r="B3" s="45" t="s">
        <v>145</v>
      </c>
      <c r="C3" s="13" t="s">
        <v>10</v>
      </c>
      <c r="D3" s="13" t="s">
        <v>11</v>
      </c>
      <c r="E3" s="13" t="s">
        <v>163</v>
      </c>
      <c r="F3" s="43" t="s">
        <v>12</v>
      </c>
      <c r="G3" s="14" t="s">
        <v>9</v>
      </c>
      <c r="H3" s="6"/>
      <c r="I3" s="10"/>
      <c r="J3" s="10"/>
      <c r="K3" s="10"/>
      <c r="L3" s="10"/>
      <c r="M3" s="39">
        <v>0.5</v>
      </c>
      <c r="N3" s="11">
        <v>1</v>
      </c>
      <c r="O3" s="11"/>
      <c r="P3" s="11">
        <v>1</v>
      </c>
      <c r="Q3" s="11"/>
    </row>
    <row r="4" spans="1:17" ht="84.95" customHeight="1" x14ac:dyDescent="0.25">
      <c r="A4" s="6" t="s">
        <v>5</v>
      </c>
      <c r="B4" s="44" t="s">
        <v>145</v>
      </c>
      <c r="C4" s="6" t="s">
        <v>13</v>
      </c>
      <c r="D4" s="6" t="s">
        <v>14</v>
      </c>
      <c r="E4" s="6" t="s">
        <v>164</v>
      </c>
      <c r="F4" s="26" t="s">
        <v>15</v>
      </c>
      <c r="G4" s="7" t="s">
        <v>9</v>
      </c>
      <c r="H4" s="6"/>
      <c r="I4" s="10"/>
      <c r="J4" s="10"/>
      <c r="K4" s="10"/>
      <c r="L4" s="10"/>
      <c r="M4" s="39">
        <v>0.3</v>
      </c>
      <c r="N4" s="11">
        <v>1</v>
      </c>
      <c r="O4" s="11"/>
      <c r="P4" s="11">
        <v>1</v>
      </c>
      <c r="Q4" s="11"/>
    </row>
    <row r="5" spans="1:17" ht="84.95" customHeight="1" x14ac:dyDescent="0.25">
      <c r="A5" s="6" t="s">
        <v>5</v>
      </c>
      <c r="B5" s="44" t="s">
        <v>145</v>
      </c>
      <c r="C5" s="6" t="s">
        <v>16</v>
      </c>
      <c r="D5" s="6" t="s">
        <v>17</v>
      </c>
      <c r="E5" s="6" t="s">
        <v>165</v>
      </c>
      <c r="F5" s="26" t="s">
        <v>18</v>
      </c>
      <c r="G5" s="7" t="s">
        <v>9</v>
      </c>
      <c r="H5" s="8" t="s">
        <v>336</v>
      </c>
      <c r="I5" s="8" t="s">
        <v>337</v>
      </c>
      <c r="K5" s="10"/>
      <c r="L5" s="10"/>
      <c r="M5" s="40" t="s">
        <v>472</v>
      </c>
      <c r="N5" s="11">
        <v>1</v>
      </c>
      <c r="O5" s="11">
        <v>1</v>
      </c>
      <c r="P5" s="11">
        <v>1</v>
      </c>
      <c r="Q5" s="11"/>
    </row>
    <row r="6" spans="1:17" ht="84.95" customHeight="1" x14ac:dyDescent="0.25">
      <c r="A6" s="6" t="s">
        <v>5</v>
      </c>
      <c r="B6" s="44" t="s">
        <v>145</v>
      </c>
      <c r="C6" s="6" t="s">
        <v>19</v>
      </c>
      <c r="D6" s="7" t="s">
        <v>20</v>
      </c>
      <c r="E6" s="6" t="s">
        <v>166</v>
      </c>
      <c r="F6" s="7" t="s">
        <v>21</v>
      </c>
      <c r="G6" s="7" t="s">
        <v>9</v>
      </c>
      <c r="H6" s="6" t="s">
        <v>334</v>
      </c>
      <c r="I6" s="10" t="s">
        <v>357</v>
      </c>
      <c r="J6" s="10" t="s">
        <v>358</v>
      </c>
      <c r="K6" s="10" t="s">
        <v>359</v>
      </c>
      <c r="L6" s="10" t="s">
        <v>360</v>
      </c>
      <c r="M6" s="39">
        <v>0.2</v>
      </c>
      <c r="N6" s="11" t="s">
        <v>248</v>
      </c>
      <c r="O6" s="11">
        <v>1</v>
      </c>
      <c r="P6" s="11">
        <v>1</v>
      </c>
      <c r="Q6" s="11">
        <v>1</v>
      </c>
    </row>
    <row r="7" spans="1:17" ht="84.95" customHeight="1" x14ac:dyDescent="0.25">
      <c r="A7" s="17" t="s">
        <v>80</v>
      </c>
      <c r="B7" s="6" t="s">
        <v>154</v>
      </c>
      <c r="C7" s="17" t="s">
        <v>81</v>
      </c>
      <c r="D7" s="17" t="s">
        <v>82</v>
      </c>
      <c r="E7" s="17" t="s">
        <v>167</v>
      </c>
      <c r="F7" s="6" t="s">
        <v>250</v>
      </c>
      <c r="G7" s="7" t="s">
        <v>9</v>
      </c>
      <c r="H7" s="6"/>
      <c r="I7" s="10"/>
      <c r="J7" s="10"/>
      <c r="K7" s="10"/>
      <c r="L7" s="10"/>
      <c r="M7" s="39">
        <v>50</v>
      </c>
      <c r="N7" s="11" t="s">
        <v>248</v>
      </c>
      <c r="O7" s="11"/>
      <c r="P7" s="42">
        <v>0.01</v>
      </c>
      <c r="Q7" s="42"/>
    </row>
    <row r="8" spans="1:17" ht="84.95" customHeight="1" x14ac:dyDescent="0.25">
      <c r="A8" s="6" t="s">
        <v>80</v>
      </c>
      <c r="B8" s="6" t="s">
        <v>155</v>
      </c>
      <c r="C8" s="6" t="s">
        <v>83</v>
      </c>
      <c r="D8" s="6" t="s">
        <v>84</v>
      </c>
      <c r="E8" s="6" t="s">
        <v>168</v>
      </c>
      <c r="F8" s="6" t="s">
        <v>169</v>
      </c>
      <c r="G8" s="7" t="s">
        <v>9</v>
      </c>
      <c r="H8" s="6" t="s">
        <v>385</v>
      </c>
      <c r="I8" s="10" t="s">
        <v>386</v>
      </c>
      <c r="J8" s="10" t="s">
        <v>382</v>
      </c>
      <c r="K8" s="10" t="s">
        <v>383</v>
      </c>
      <c r="L8" s="10" t="s">
        <v>384</v>
      </c>
      <c r="M8" s="40" t="s">
        <v>473</v>
      </c>
      <c r="N8" s="11">
        <v>1</v>
      </c>
      <c r="O8" s="11">
        <v>1</v>
      </c>
      <c r="P8" s="11">
        <v>1</v>
      </c>
      <c r="Q8" s="11"/>
    </row>
    <row r="9" spans="1:17" ht="84.95" customHeight="1" x14ac:dyDescent="0.25">
      <c r="A9" s="6" t="s">
        <v>80</v>
      </c>
      <c r="B9" s="6" t="s">
        <v>155</v>
      </c>
      <c r="C9" s="6" t="s">
        <v>85</v>
      </c>
      <c r="D9" s="6" t="s">
        <v>86</v>
      </c>
      <c r="E9" s="6" t="s">
        <v>170</v>
      </c>
      <c r="F9" s="6" t="s">
        <v>171</v>
      </c>
      <c r="G9" s="7" t="s">
        <v>9</v>
      </c>
      <c r="H9" s="6" t="s">
        <v>338</v>
      </c>
      <c r="I9" s="10" t="s">
        <v>339</v>
      </c>
      <c r="J9" s="10" t="s">
        <v>379</v>
      </c>
      <c r="K9" s="10" t="s">
        <v>380</v>
      </c>
      <c r="L9" s="10" t="s">
        <v>381</v>
      </c>
      <c r="M9" s="39">
        <v>0.95</v>
      </c>
      <c r="N9" s="11">
        <v>1</v>
      </c>
      <c r="O9" s="11">
        <v>1</v>
      </c>
      <c r="P9" s="11">
        <v>1</v>
      </c>
      <c r="Q9" s="11"/>
    </row>
    <row r="10" spans="1:17" ht="84.95" customHeight="1" x14ac:dyDescent="0.25">
      <c r="A10" s="6" t="s">
        <v>80</v>
      </c>
      <c r="B10" s="6" t="s">
        <v>155</v>
      </c>
      <c r="C10" s="6" t="s">
        <v>87</v>
      </c>
      <c r="D10" s="6" t="s">
        <v>88</v>
      </c>
      <c r="E10" s="6" t="s">
        <v>173</v>
      </c>
      <c r="F10" s="6" t="s">
        <v>172</v>
      </c>
      <c r="G10" s="7" t="s">
        <v>9</v>
      </c>
      <c r="H10" s="6" t="s">
        <v>338</v>
      </c>
      <c r="I10" s="10" t="s">
        <v>339</v>
      </c>
      <c r="J10" s="10" t="s">
        <v>376</v>
      </c>
      <c r="K10" s="10" t="s">
        <v>377</v>
      </c>
      <c r="L10" s="10" t="s">
        <v>378</v>
      </c>
      <c r="M10" s="39">
        <v>0.95</v>
      </c>
      <c r="N10" s="11">
        <v>1</v>
      </c>
      <c r="O10" s="11">
        <v>1</v>
      </c>
      <c r="P10" s="11">
        <v>1</v>
      </c>
      <c r="Q10" s="11"/>
    </row>
    <row r="11" spans="1:17" ht="84.95" customHeight="1" x14ac:dyDescent="0.25">
      <c r="A11" s="6" t="s">
        <v>80</v>
      </c>
      <c r="B11" s="6" t="s">
        <v>156</v>
      </c>
      <c r="C11" s="6" t="s">
        <v>89</v>
      </c>
      <c r="D11" s="6" t="s">
        <v>90</v>
      </c>
      <c r="E11" s="6" t="s">
        <v>174</v>
      </c>
      <c r="F11" s="6" t="s">
        <v>175</v>
      </c>
      <c r="G11" s="7" t="s">
        <v>9</v>
      </c>
      <c r="H11" s="6"/>
      <c r="I11" s="10"/>
      <c r="J11" s="10"/>
      <c r="K11" s="10"/>
      <c r="L11" s="10"/>
      <c r="M11" s="39">
        <v>0.8</v>
      </c>
      <c r="N11" s="11">
        <v>1</v>
      </c>
      <c r="O11" s="11"/>
      <c r="P11" s="11">
        <v>1</v>
      </c>
      <c r="Q11" s="11"/>
    </row>
    <row r="12" spans="1:17" ht="84.95" customHeight="1" x14ac:dyDescent="0.25">
      <c r="A12" s="6" t="s">
        <v>80</v>
      </c>
      <c r="B12" s="6" t="s">
        <v>156</v>
      </c>
      <c r="C12" s="6" t="s">
        <v>91</v>
      </c>
      <c r="D12" s="6" t="s">
        <v>92</v>
      </c>
      <c r="E12" s="6" t="s">
        <v>177</v>
      </c>
      <c r="F12" s="19" t="s">
        <v>176</v>
      </c>
      <c r="G12" s="7" t="s">
        <v>9</v>
      </c>
      <c r="H12" s="6"/>
      <c r="I12" s="10"/>
      <c r="J12" s="10"/>
      <c r="K12" s="10"/>
      <c r="L12" s="10"/>
      <c r="M12" s="39">
        <v>0.8</v>
      </c>
      <c r="N12" s="11">
        <v>1</v>
      </c>
      <c r="O12" s="11"/>
      <c r="P12" s="11">
        <v>1</v>
      </c>
      <c r="Q12" s="11"/>
    </row>
    <row r="13" spans="1:17" ht="84.95" customHeight="1" x14ac:dyDescent="0.25">
      <c r="A13" s="6" t="s">
        <v>80</v>
      </c>
      <c r="B13" s="6" t="s">
        <v>157</v>
      </c>
      <c r="C13" s="6" t="s">
        <v>93</v>
      </c>
      <c r="D13" s="34" t="s">
        <v>94</v>
      </c>
      <c r="E13" s="34" t="s">
        <v>178</v>
      </c>
      <c r="F13" s="34" t="s">
        <v>181</v>
      </c>
      <c r="G13" s="6" t="s">
        <v>391</v>
      </c>
      <c r="H13" s="6" t="s">
        <v>391</v>
      </c>
      <c r="I13" s="24" t="s">
        <v>392</v>
      </c>
      <c r="J13" s="10" t="s">
        <v>393</v>
      </c>
      <c r="K13" s="10" t="s">
        <v>394</v>
      </c>
      <c r="L13" s="10" t="s">
        <v>395</v>
      </c>
      <c r="M13" s="40">
        <v>0.3</v>
      </c>
      <c r="N13" s="11" t="s">
        <v>248</v>
      </c>
      <c r="O13" s="11">
        <v>1</v>
      </c>
      <c r="P13" s="11">
        <v>1</v>
      </c>
      <c r="Q13" s="11"/>
    </row>
    <row r="14" spans="1:17" ht="84.95" customHeight="1" x14ac:dyDescent="0.25">
      <c r="A14" s="6" t="s">
        <v>80</v>
      </c>
      <c r="B14" s="6" t="s">
        <v>157</v>
      </c>
      <c r="C14" s="6" t="s">
        <v>95</v>
      </c>
      <c r="D14" s="6" t="s">
        <v>96</v>
      </c>
      <c r="E14" s="6" t="s">
        <v>179</v>
      </c>
      <c r="F14" s="6" t="s">
        <v>180</v>
      </c>
      <c r="G14" s="7" t="s">
        <v>9</v>
      </c>
      <c r="H14" s="6" t="s">
        <v>340</v>
      </c>
      <c r="I14" s="24" t="s">
        <v>390</v>
      </c>
      <c r="J14" s="10" t="s">
        <v>387</v>
      </c>
      <c r="K14" s="10" t="s">
        <v>388</v>
      </c>
      <c r="L14" s="10" t="s">
        <v>389</v>
      </c>
      <c r="M14" s="40">
        <v>0.4</v>
      </c>
      <c r="N14" s="11" t="s">
        <v>248</v>
      </c>
      <c r="O14" s="11">
        <v>0.6</v>
      </c>
      <c r="P14" s="11">
        <v>1</v>
      </c>
      <c r="Q14" s="11"/>
    </row>
    <row r="15" spans="1:17" ht="84.95" customHeight="1" x14ac:dyDescent="0.25">
      <c r="A15" s="6" t="s">
        <v>80</v>
      </c>
      <c r="B15" s="6" t="s">
        <v>157</v>
      </c>
      <c r="C15" s="6" t="s">
        <v>97</v>
      </c>
      <c r="D15" s="6" t="s">
        <v>98</v>
      </c>
      <c r="E15" s="6" t="s">
        <v>182</v>
      </c>
      <c r="F15" s="6" t="s">
        <v>183</v>
      </c>
      <c r="G15" s="7" t="s">
        <v>9</v>
      </c>
      <c r="H15" s="6"/>
      <c r="I15" s="10"/>
      <c r="J15" s="10"/>
      <c r="K15" s="10"/>
      <c r="L15" s="10"/>
      <c r="M15" s="39" t="s">
        <v>474</v>
      </c>
      <c r="N15" s="11">
        <v>1</v>
      </c>
      <c r="O15" s="11"/>
      <c r="P15" s="11">
        <v>1</v>
      </c>
      <c r="Q15" s="11"/>
    </row>
    <row r="16" spans="1:17" ht="84.95" customHeight="1" x14ac:dyDescent="0.25">
      <c r="A16" s="6" t="s">
        <v>127</v>
      </c>
      <c r="B16" s="46" t="s">
        <v>127</v>
      </c>
      <c r="C16" s="6" t="s">
        <v>128</v>
      </c>
      <c r="D16" s="6" t="s">
        <v>129</v>
      </c>
      <c r="E16" s="6" t="s">
        <v>184</v>
      </c>
      <c r="F16" s="6" t="s">
        <v>185</v>
      </c>
      <c r="G16" s="7" t="s">
        <v>9</v>
      </c>
      <c r="H16" s="6" t="s">
        <v>341</v>
      </c>
      <c r="I16" s="10" t="s">
        <v>342</v>
      </c>
      <c r="J16" s="10" t="s">
        <v>396</v>
      </c>
      <c r="K16" s="10" t="s">
        <v>397</v>
      </c>
      <c r="L16" s="10" t="s">
        <v>398</v>
      </c>
      <c r="M16" s="38">
        <v>0.5</v>
      </c>
      <c r="N16" s="11">
        <v>1</v>
      </c>
      <c r="O16" s="11">
        <v>1</v>
      </c>
      <c r="P16" s="11">
        <v>1</v>
      </c>
      <c r="Q16" s="11"/>
    </row>
    <row r="17" spans="1:21" ht="84.95" customHeight="1" x14ac:dyDescent="0.25">
      <c r="A17" s="6" t="s">
        <v>127</v>
      </c>
      <c r="B17" s="46" t="s">
        <v>127</v>
      </c>
      <c r="C17" s="6" t="s">
        <v>130</v>
      </c>
      <c r="D17" s="34" t="s">
        <v>131</v>
      </c>
      <c r="E17" s="17" t="s">
        <v>186</v>
      </c>
      <c r="F17" s="34" t="s">
        <v>187</v>
      </c>
      <c r="G17" s="34" t="s">
        <v>9</v>
      </c>
      <c r="H17" s="6" t="s">
        <v>343</v>
      </c>
      <c r="I17" s="10" t="s">
        <v>344</v>
      </c>
      <c r="J17" s="10" t="s">
        <v>365</v>
      </c>
      <c r="K17" s="10" t="s">
        <v>364</v>
      </c>
      <c r="L17" s="10" t="s">
        <v>369</v>
      </c>
      <c r="M17" s="39">
        <v>0.3</v>
      </c>
      <c r="N17" s="11">
        <v>1</v>
      </c>
      <c r="O17" s="11">
        <v>1</v>
      </c>
      <c r="P17" s="11">
        <v>1</v>
      </c>
      <c r="Q17" s="11"/>
    </row>
    <row r="18" spans="1:21" ht="84.95" customHeight="1" x14ac:dyDescent="0.25">
      <c r="A18" s="6" t="s">
        <v>127</v>
      </c>
      <c r="B18" s="46" t="s">
        <v>127</v>
      </c>
      <c r="C18" s="6" t="s">
        <v>132</v>
      </c>
      <c r="D18" s="6" t="s">
        <v>133</v>
      </c>
      <c r="E18" s="6" t="s">
        <v>251</v>
      </c>
      <c r="F18" s="6" t="s">
        <v>252</v>
      </c>
      <c r="G18" s="7" t="s">
        <v>9</v>
      </c>
      <c r="H18" s="6" t="s">
        <v>345</v>
      </c>
      <c r="I18" s="10" t="s">
        <v>346</v>
      </c>
      <c r="J18" s="10" t="s">
        <v>399</v>
      </c>
      <c r="K18" s="10" t="s">
        <v>400</v>
      </c>
      <c r="L18" s="10" t="s">
        <v>401</v>
      </c>
      <c r="M18" s="38">
        <v>0.1</v>
      </c>
      <c r="N18" s="11">
        <v>1</v>
      </c>
      <c r="O18" s="11">
        <v>1</v>
      </c>
      <c r="P18" s="11">
        <v>1</v>
      </c>
      <c r="Q18" s="11"/>
    </row>
    <row r="19" spans="1:21" ht="84.95" customHeight="1" x14ac:dyDescent="0.25">
      <c r="A19" s="6" t="s">
        <v>127</v>
      </c>
      <c r="B19" s="46" t="s">
        <v>127</v>
      </c>
      <c r="C19" s="6" t="s">
        <v>134</v>
      </c>
      <c r="D19" s="6" t="s">
        <v>135</v>
      </c>
      <c r="E19" s="6" t="s">
        <v>188</v>
      </c>
      <c r="F19" s="6" t="s">
        <v>253</v>
      </c>
      <c r="G19" s="7" t="s">
        <v>9</v>
      </c>
      <c r="H19" s="6"/>
      <c r="I19" s="10"/>
      <c r="J19" s="10"/>
      <c r="K19" s="10"/>
      <c r="L19" s="10"/>
      <c r="M19" s="38">
        <v>0.1</v>
      </c>
      <c r="N19" s="11">
        <v>1</v>
      </c>
      <c r="O19" s="11"/>
      <c r="P19" s="11">
        <v>1</v>
      </c>
      <c r="Q19" s="11"/>
    </row>
    <row r="20" spans="1:21" ht="84.95" customHeight="1" x14ac:dyDescent="0.25">
      <c r="A20" s="6" t="s">
        <v>127</v>
      </c>
      <c r="B20" s="46" t="s">
        <v>127</v>
      </c>
      <c r="C20" s="6" t="s">
        <v>136</v>
      </c>
      <c r="D20" s="6" t="s">
        <v>137</v>
      </c>
      <c r="E20" s="6" t="s">
        <v>254</v>
      </c>
      <c r="F20" s="6" t="s">
        <v>255</v>
      </c>
      <c r="G20" s="7" t="s">
        <v>9</v>
      </c>
      <c r="H20" s="6"/>
      <c r="I20" s="10"/>
      <c r="J20" s="10"/>
      <c r="K20" s="10"/>
      <c r="L20" s="10"/>
      <c r="M20" s="38">
        <v>0.1</v>
      </c>
      <c r="N20" s="11">
        <v>1</v>
      </c>
      <c r="O20" s="11"/>
      <c r="P20" s="11">
        <v>1</v>
      </c>
      <c r="Q20" s="11"/>
    </row>
    <row r="21" spans="1:21" ht="84.95" customHeight="1" x14ac:dyDescent="0.25">
      <c r="A21" s="6" t="s">
        <v>127</v>
      </c>
      <c r="B21" s="46" t="s">
        <v>127</v>
      </c>
      <c r="C21" s="6" t="s">
        <v>138</v>
      </c>
      <c r="D21" s="6" t="s">
        <v>139</v>
      </c>
      <c r="E21" s="6" t="s">
        <v>256</v>
      </c>
      <c r="F21" s="6" t="s">
        <v>257</v>
      </c>
      <c r="G21" s="7" t="s">
        <v>9</v>
      </c>
      <c r="H21" s="6"/>
      <c r="I21" s="10"/>
      <c r="J21" s="10"/>
      <c r="K21" s="10"/>
      <c r="L21" s="10"/>
      <c r="M21" s="38">
        <v>0.1</v>
      </c>
      <c r="N21" s="11">
        <v>1</v>
      </c>
      <c r="O21" s="11"/>
      <c r="P21" s="11">
        <v>1</v>
      </c>
      <c r="Q21" s="11"/>
    </row>
    <row r="22" spans="1:21" ht="84.95" customHeight="1" x14ac:dyDescent="0.25">
      <c r="A22" s="6" t="s">
        <v>5</v>
      </c>
      <c r="B22" s="48" t="s">
        <v>146</v>
      </c>
      <c r="C22" s="26" t="s">
        <v>22</v>
      </c>
      <c r="D22" s="34" t="s">
        <v>23</v>
      </c>
      <c r="E22" s="17" t="s">
        <v>189</v>
      </c>
      <c r="F22" s="47" t="s">
        <v>190</v>
      </c>
      <c r="G22" s="34" t="s">
        <v>9</v>
      </c>
      <c r="H22" s="6" t="s">
        <v>347</v>
      </c>
      <c r="I22" s="10" t="s">
        <v>370</v>
      </c>
      <c r="J22" s="10" t="s">
        <v>361</v>
      </c>
      <c r="K22" s="21" t="s">
        <v>349</v>
      </c>
      <c r="L22" s="22" t="s">
        <v>350</v>
      </c>
      <c r="M22" s="38">
        <v>0.999</v>
      </c>
      <c r="N22" s="18">
        <v>1</v>
      </c>
      <c r="O22" s="11">
        <v>0.89</v>
      </c>
      <c r="P22" s="11">
        <v>1</v>
      </c>
      <c r="Q22" s="11"/>
    </row>
    <row r="23" spans="1:21" ht="84.95" customHeight="1" x14ac:dyDescent="0.25">
      <c r="A23" s="6" t="s">
        <v>5</v>
      </c>
      <c r="B23" s="48" t="s">
        <v>146</v>
      </c>
      <c r="C23" s="6" t="s">
        <v>24</v>
      </c>
      <c r="D23" s="6" t="s">
        <v>25</v>
      </c>
      <c r="E23" s="6" t="s">
        <v>191</v>
      </c>
      <c r="F23" s="26" t="s">
        <v>195</v>
      </c>
      <c r="G23" s="7" t="s">
        <v>9</v>
      </c>
      <c r="H23" s="6" t="s">
        <v>347</v>
      </c>
      <c r="I23" s="10" t="s">
        <v>370</v>
      </c>
      <c r="J23" s="10"/>
      <c r="K23" s="10" t="s">
        <v>355</v>
      </c>
      <c r="L23" s="23" t="s">
        <v>356</v>
      </c>
      <c r="M23" s="39">
        <v>0.95</v>
      </c>
      <c r="N23" s="11">
        <v>1</v>
      </c>
      <c r="O23" s="11"/>
      <c r="P23" s="11"/>
      <c r="Q23" s="11"/>
    </row>
    <row r="24" spans="1:21" ht="84.95" customHeight="1" x14ac:dyDescent="0.25">
      <c r="A24" s="6" t="s">
        <v>5</v>
      </c>
      <c r="B24" s="48" t="s">
        <v>146</v>
      </c>
      <c r="C24" s="6" t="s">
        <v>26</v>
      </c>
      <c r="D24" s="34" t="s">
        <v>27</v>
      </c>
      <c r="E24" s="17" t="s">
        <v>192</v>
      </c>
      <c r="F24" s="47" t="s">
        <v>194</v>
      </c>
      <c r="G24" s="7" t="s">
        <v>9</v>
      </c>
      <c r="H24" s="6" t="s">
        <v>347</v>
      </c>
      <c r="I24" s="10" t="s">
        <v>370</v>
      </c>
      <c r="J24" s="20" t="s">
        <v>362</v>
      </c>
      <c r="K24" s="21" t="s">
        <v>351</v>
      </c>
      <c r="L24" s="22" t="s">
        <v>352</v>
      </c>
      <c r="M24" s="38">
        <v>0.2</v>
      </c>
      <c r="N24" s="11" t="s">
        <v>248</v>
      </c>
      <c r="O24" s="36">
        <v>2</v>
      </c>
      <c r="P24" s="11">
        <v>2</v>
      </c>
      <c r="Q24" s="11"/>
    </row>
    <row r="25" spans="1:21" ht="84.95" customHeight="1" x14ac:dyDescent="0.25">
      <c r="A25" s="6" t="s">
        <v>5</v>
      </c>
      <c r="B25" s="48" t="s">
        <v>146</v>
      </c>
      <c r="C25" s="6" t="s">
        <v>28</v>
      </c>
      <c r="D25" s="6" t="s">
        <v>29</v>
      </c>
      <c r="E25" s="6" t="s">
        <v>30</v>
      </c>
      <c r="F25" s="26" t="s">
        <v>193</v>
      </c>
      <c r="G25" s="7" t="s">
        <v>9</v>
      </c>
      <c r="H25" s="6" t="s">
        <v>347</v>
      </c>
      <c r="I25" s="10" t="s">
        <v>348</v>
      </c>
      <c r="J25" s="10"/>
      <c r="K25" s="10" t="s">
        <v>353</v>
      </c>
      <c r="L25" s="10" t="s">
        <v>354</v>
      </c>
      <c r="M25" s="39">
        <v>0.1</v>
      </c>
      <c r="N25" s="11">
        <v>1</v>
      </c>
      <c r="O25" s="11"/>
      <c r="P25" s="11"/>
      <c r="Q25" s="11"/>
    </row>
    <row r="26" spans="1:21" ht="84.95" customHeight="1" x14ac:dyDescent="0.25">
      <c r="A26" s="6" t="s">
        <v>5</v>
      </c>
      <c r="B26" s="44" t="s">
        <v>147</v>
      </c>
      <c r="C26" s="6" t="s">
        <v>31</v>
      </c>
      <c r="D26" s="6" t="s">
        <v>32</v>
      </c>
      <c r="E26" s="6" t="s">
        <v>33</v>
      </c>
      <c r="F26" s="26" t="s">
        <v>258</v>
      </c>
      <c r="G26" s="7" t="s">
        <v>9</v>
      </c>
      <c r="H26" s="6" t="s">
        <v>464</v>
      </c>
      <c r="I26" s="10" t="s">
        <v>465</v>
      </c>
      <c r="J26" s="10"/>
      <c r="K26" s="10"/>
      <c r="L26" s="10"/>
      <c r="M26" s="39">
        <v>0.9</v>
      </c>
      <c r="N26" s="11">
        <v>1</v>
      </c>
      <c r="O26" s="11">
        <v>1.05</v>
      </c>
      <c r="P26" s="11">
        <v>1.05</v>
      </c>
      <c r="Q26" s="11"/>
      <c r="R26" s="15">
        <f>+M26*O26</f>
        <v>0.94500000000000006</v>
      </c>
      <c r="S26" s="15">
        <f>+M26*P26</f>
        <v>0.94500000000000006</v>
      </c>
    </row>
    <row r="27" spans="1:21" ht="84.95" customHeight="1" x14ac:dyDescent="0.25">
      <c r="A27" s="6" t="s">
        <v>5</v>
      </c>
      <c r="B27" s="44" t="s">
        <v>147</v>
      </c>
      <c r="C27" s="6" t="s">
        <v>34</v>
      </c>
      <c r="D27" s="6" t="s">
        <v>35</v>
      </c>
      <c r="E27" s="6" t="s">
        <v>36</v>
      </c>
      <c r="F27" s="6" t="s">
        <v>196</v>
      </c>
      <c r="G27" s="7" t="s">
        <v>9</v>
      </c>
      <c r="H27" s="6" t="s">
        <v>464</v>
      </c>
      <c r="I27" s="10" t="s">
        <v>465</v>
      </c>
      <c r="J27" s="10"/>
      <c r="K27" s="10"/>
      <c r="L27" s="10"/>
      <c r="M27" s="39" t="s">
        <v>475</v>
      </c>
      <c r="N27" s="11">
        <v>1</v>
      </c>
      <c r="O27" s="11">
        <v>1</v>
      </c>
      <c r="P27" s="11">
        <v>1</v>
      </c>
      <c r="Q27" s="11"/>
    </row>
    <row r="28" spans="1:21" ht="84.95" customHeight="1" x14ac:dyDescent="0.25">
      <c r="A28" s="6" t="s">
        <v>5</v>
      </c>
      <c r="B28" s="44" t="s">
        <v>147</v>
      </c>
      <c r="C28" s="6" t="s">
        <v>37</v>
      </c>
      <c r="D28" s="6" t="s">
        <v>38</v>
      </c>
      <c r="E28" s="6" t="s">
        <v>143</v>
      </c>
      <c r="F28" s="6" t="s">
        <v>196</v>
      </c>
      <c r="G28" s="7" t="s">
        <v>9</v>
      </c>
      <c r="H28" s="6" t="s">
        <v>464</v>
      </c>
      <c r="I28" s="10" t="s">
        <v>465</v>
      </c>
      <c r="J28" s="10"/>
      <c r="K28" s="10"/>
      <c r="L28" s="10"/>
      <c r="M28" s="39" t="s">
        <v>476</v>
      </c>
      <c r="N28" s="11">
        <v>1</v>
      </c>
      <c r="O28" s="11">
        <v>1</v>
      </c>
      <c r="P28" s="11">
        <v>1</v>
      </c>
      <c r="Q28" s="11"/>
    </row>
    <row r="29" spans="1:21" ht="84.95" customHeight="1" x14ac:dyDescent="0.25">
      <c r="A29" s="6" t="s">
        <v>5</v>
      </c>
      <c r="B29" s="44" t="s">
        <v>147</v>
      </c>
      <c r="C29" s="6" t="s">
        <v>39</v>
      </c>
      <c r="D29" s="6" t="s">
        <v>40</v>
      </c>
      <c r="E29" s="6" t="s">
        <v>41</v>
      </c>
      <c r="F29" s="6" t="s">
        <v>196</v>
      </c>
      <c r="G29" s="7" t="s">
        <v>9</v>
      </c>
      <c r="H29" s="6" t="s">
        <v>464</v>
      </c>
      <c r="I29" s="10" t="s">
        <v>465</v>
      </c>
      <c r="J29" s="10"/>
      <c r="K29" s="10"/>
      <c r="L29" s="10"/>
      <c r="M29" s="39" t="s">
        <v>477</v>
      </c>
      <c r="N29" s="11">
        <v>1</v>
      </c>
      <c r="O29" s="11">
        <v>1</v>
      </c>
      <c r="P29" s="11">
        <v>1</v>
      </c>
      <c r="Q29" s="11"/>
    </row>
    <row r="30" spans="1:21" ht="84.95" customHeight="1" x14ac:dyDescent="0.25">
      <c r="A30" s="6" t="s">
        <v>5</v>
      </c>
      <c r="B30" s="44" t="s">
        <v>148</v>
      </c>
      <c r="C30" s="6" t="s">
        <v>42</v>
      </c>
      <c r="D30" s="6" t="s">
        <v>43</v>
      </c>
      <c r="E30" s="6" t="s">
        <v>259</v>
      </c>
      <c r="F30" s="6" t="s">
        <v>197</v>
      </c>
      <c r="G30" s="7" t="s">
        <v>9</v>
      </c>
      <c r="H30" s="6"/>
      <c r="I30" s="10"/>
      <c r="J30" s="10"/>
      <c r="K30" s="10"/>
      <c r="L30" s="10"/>
      <c r="M30" s="38" t="s">
        <v>478</v>
      </c>
      <c r="N30" s="11">
        <v>1</v>
      </c>
      <c r="O30" s="11"/>
      <c r="P30" s="11">
        <v>1</v>
      </c>
      <c r="Q30" s="11"/>
    </row>
    <row r="31" spans="1:21" ht="84.95" customHeight="1" x14ac:dyDescent="0.25">
      <c r="A31" s="6" t="s">
        <v>5</v>
      </c>
      <c r="B31" s="44" t="s">
        <v>148</v>
      </c>
      <c r="C31" s="6" t="s">
        <v>44</v>
      </c>
      <c r="D31" s="6" t="s">
        <v>45</v>
      </c>
      <c r="E31" s="6" t="s">
        <v>198</v>
      </c>
      <c r="F31" s="26" t="s">
        <v>202</v>
      </c>
      <c r="G31" s="7" t="s">
        <v>9</v>
      </c>
      <c r="H31" s="6"/>
      <c r="I31" s="10"/>
      <c r="J31" s="10"/>
      <c r="K31" s="10"/>
      <c r="L31" s="10"/>
      <c r="M31" s="39">
        <v>0.5</v>
      </c>
      <c r="N31" s="11">
        <v>1</v>
      </c>
      <c r="O31" s="11"/>
      <c r="P31" s="11">
        <v>1</v>
      </c>
      <c r="Q31" s="11"/>
    </row>
    <row r="32" spans="1:21" ht="84.95" customHeight="1" x14ac:dyDescent="0.25">
      <c r="A32" s="6" t="s">
        <v>5</v>
      </c>
      <c r="B32" s="44" t="s">
        <v>148</v>
      </c>
      <c r="C32" s="6" t="s">
        <v>46</v>
      </c>
      <c r="D32" s="6" t="s">
        <v>47</v>
      </c>
      <c r="E32" s="6" t="s">
        <v>199</v>
      </c>
      <c r="F32" s="26" t="s">
        <v>201</v>
      </c>
      <c r="G32" s="7" t="s">
        <v>9</v>
      </c>
      <c r="H32" s="6" t="s">
        <v>373</v>
      </c>
      <c r="I32" s="24" t="s">
        <v>371</v>
      </c>
      <c r="J32" s="10" t="s">
        <v>372</v>
      </c>
      <c r="K32" s="10" t="s">
        <v>374</v>
      </c>
      <c r="L32" s="10" t="s">
        <v>375</v>
      </c>
      <c r="M32" s="39">
        <v>0.3</v>
      </c>
      <c r="N32" s="11" t="s">
        <v>248</v>
      </c>
      <c r="O32" s="11">
        <v>0.7</v>
      </c>
      <c r="P32" s="11">
        <v>0.7</v>
      </c>
      <c r="Q32" s="11">
        <v>0.7</v>
      </c>
      <c r="S32" s="15">
        <f>+M32*O32</f>
        <v>0.21</v>
      </c>
      <c r="T32" s="11">
        <v>2</v>
      </c>
      <c r="U32" s="50">
        <f>+T32-Q32</f>
        <v>1.3</v>
      </c>
    </row>
    <row r="33" spans="1:17" ht="84.95" customHeight="1" x14ac:dyDescent="0.25">
      <c r="A33" s="6" t="s">
        <v>151</v>
      </c>
      <c r="B33" s="6" t="s">
        <v>150</v>
      </c>
      <c r="C33" s="6" t="s">
        <v>53</v>
      </c>
      <c r="D33" s="6" t="s">
        <v>54</v>
      </c>
      <c r="E33" s="6" t="s">
        <v>200</v>
      </c>
      <c r="F33" s="6" t="s">
        <v>260</v>
      </c>
      <c r="G33" s="7" t="s">
        <v>9</v>
      </c>
      <c r="H33" s="6"/>
      <c r="I33" s="10"/>
      <c r="J33" s="10"/>
      <c r="K33" s="10"/>
      <c r="L33" s="10"/>
      <c r="M33" s="39">
        <v>0.5</v>
      </c>
      <c r="N33" s="11">
        <v>1</v>
      </c>
      <c r="O33" s="11"/>
      <c r="P33" s="11"/>
      <c r="Q33" s="11"/>
    </row>
    <row r="34" spans="1:17" ht="84.95" customHeight="1" x14ac:dyDescent="0.25">
      <c r="A34" s="6" t="s">
        <v>151</v>
      </c>
      <c r="B34" s="6" t="s">
        <v>150</v>
      </c>
      <c r="C34" s="6" t="s">
        <v>55</v>
      </c>
      <c r="D34" s="6" t="s">
        <v>56</v>
      </c>
      <c r="E34" s="6" t="s">
        <v>247</v>
      </c>
      <c r="F34" s="6" t="s">
        <v>203</v>
      </c>
      <c r="G34" s="7" t="s">
        <v>9</v>
      </c>
      <c r="H34" s="6"/>
      <c r="I34" s="10"/>
      <c r="J34" s="10"/>
      <c r="K34" s="10"/>
      <c r="L34" s="10"/>
      <c r="M34" s="39">
        <v>0.9</v>
      </c>
      <c r="N34" s="11">
        <v>1</v>
      </c>
      <c r="O34" s="11"/>
      <c r="P34" s="11">
        <v>1</v>
      </c>
      <c r="Q34" s="11"/>
    </row>
    <row r="35" spans="1:17" ht="84.95" customHeight="1" x14ac:dyDescent="0.25">
      <c r="A35" s="6" t="s">
        <v>80</v>
      </c>
      <c r="B35" s="6" t="s">
        <v>158</v>
      </c>
      <c r="C35" s="6" t="s">
        <v>99</v>
      </c>
      <c r="D35" s="6" t="s">
        <v>100</v>
      </c>
      <c r="E35" s="6" t="s">
        <v>204</v>
      </c>
      <c r="F35" s="6" t="s">
        <v>205</v>
      </c>
      <c r="G35" s="7" t="s">
        <v>9</v>
      </c>
      <c r="H35" s="6"/>
      <c r="I35" s="10"/>
      <c r="J35" s="10"/>
      <c r="K35" s="10"/>
      <c r="L35" s="10"/>
      <c r="M35" s="40">
        <v>0.5</v>
      </c>
      <c r="N35" s="11">
        <v>1</v>
      </c>
      <c r="O35" s="11"/>
      <c r="P35" s="11">
        <v>1</v>
      </c>
      <c r="Q35" s="11"/>
    </row>
    <row r="36" spans="1:17" ht="84.95" customHeight="1" x14ac:dyDescent="0.25">
      <c r="A36" s="6" t="s">
        <v>80</v>
      </c>
      <c r="B36" s="6" t="s">
        <v>158</v>
      </c>
      <c r="C36" s="6" t="s">
        <v>101</v>
      </c>
      <c r="D36" s="6" t="s">
        <v>102</v>
      </c>
      <c r="E36" s="6" t="s">
        <v>207</v>
      </c>
      <c r="F36" s="6" t="s">
        <v>206</v>
      </c>
      <c r="G36" s="7" t="s">
        <v>9</v>
      </c>
      <c r="H36" s="6"/>
      <c r="I36" s="10"/>
      <c r="J36" s="10"/>
      <c r="K36" s="10"/>
      <c r="L36" s="10"/>
      <c r="M36" s="39">
        <v>0.5</v>
      </c>
      <c r="N36" s="11" t="s">
        <v>248</v>
      </c>
      <c r="O36" s="11"/>
      <c r="P36" s="11">
        <v>1</v>
      </c>
      <c r="Q36" s="11"/>
    </row>
    <row r="37" spans="1:17" ht="84.95" customHeight="1" x14ac:dyDescent="0.25">
      <c r="A37" s="6" t="s">
        <v>80</v>
      </c>
      <c r="B37" s="6" t="s">
        <v>158</v>
      </c>
      <c r="C37" s="6" t="s">
        <v>103</v>
      </c>
      <c r="D37" s="6" t="s">
        <v>104</v>
      </c>
      <c r="E37" s="6" t="s">
        <v>261</v>
      </c>
      <c r="F37" s="6" t="s">
        <v>208</v>
      </c>
      <c r="G37" s="7" t="s">
        <v>9</v>
      </c>
      <c r="H37" s="6"/>
      <c r="I37" s="10"/>
      <c r="J37" s="10"/>
      <c r="K37" s="10"/>
      <c r="L37" s="10"/>
      <c r="M37" s="40">
        <v>0.95</v>
      </c>
      <c r="N37" s="11">
        <v>1</v>
      </c>
      <c r="O37" s="11"/>
      <c r="P37" s="11">
        <v>1</v>
      </c>
      <c r="Q37" s="11"/>
    </row>
    <row r="38" spans="1:17" ht="84.95" customHeight="1" x14ac:dyDescent="0.25">
      <c r="A38" s="6" t="s">
        <v>5</v>
      </c>
      <c r="B38" s="44" t="s">
        <v>149</v>
      </c>
      <c r="C38" s="6" t="s">
        <v>48</v>
      </c>
      <c r="D38" s="6" t="s">
        <v>49</v>
      </c>
      <c r="E38" s="6" t="s">
        <v>50</v>
      </c>
      <c r="F38" s="26" t="s">
        <v>209</v>
      </c>
      <c r="G38" s="7" t="s">
        <v>9</v>
      </c>
      <c r="H38" s="6"/>
      <c r="I38" s="10"/>
      <c r="J38" s="10"/>
      <c r="K38" s="10"/>
      <c r="L38" s="10"/>
      <c r="M38" s="39">
        <v>0.2</v>
      </c>
      <c r="N38" s="11">
        <v>1</v>
      </c>
      <c r="O38" s="11">
        <v>1</v>
      </c>
      <c r="P38" s="11">
        <v>1</v>
      </c>
      <c r="Q38" s="11"/>
    </row>
    <row r="39" spans="1:17" ht="84.95" customHeight="1" x14ac:dyDescent="0.25">
      <c r="A39" s="6" t="s">
        <v>5</v>
      </c>
      <c r="B39" s="44" t="s">
        <v>149</v>
      </c>
      <c r="C39" s="6" t="s">
        <v>51</v>
      </c>
      <c r="D39" s="6" t="s">
        <v>52</v>
      </c>
      <c r="E39" s="6" t="s">
        <v>211</v>
      </c>
      <c r="F39" s="6" t="s">
        <v>210</v>
      </c>
      <c r="G39" s="7" t="s">
        <v>9</v>
      </c>
      <c r="H39" s="6"/>
      <c r="I39" s="10"/>
      <c r="J39" s="10"/>
      <c r="K39" s="10"/>
      <c r="L39" s="10"/>
      <c r="M39" s="39">
        <v>0.2</v>
      </c>
      <c r="N39" s="11">
        <v>1</v>
      </c>
      <c r="O39" s="11">
        <v>1</v>
      </c>
      <c r="P39" s="11">
        <v>1</v>
      </c>
      <c r="Q39" s="11"/>
    </row>
    <row r="40" spans="1:17" ht="84.95" customHeight="1" x14ac:dyDescent="0.25">
      <c r="A40" s="6" t="s">
        <v>80</v>
      </c>
      <c r="B40" s="6" t="s">
        <v>159</v>
      </c>
      <c r="C40" s="6" t="s">
        <v>105</v>
      </c>
      <c r="D40" s="6" t="s">
        <v>106</v>
      </c>
      <c r="E40" s="6" t="s">
        <v>213</v>
      </c>
      <c r="F40" s="6" t="s">
        <v>212</v>
      </c>
      <c r="G40" s="7" t="s">
        <v>9</v>
      </c>
      <c r="H40" s="6" t="s">
        <v>416</v>
      </c>
      <c r="I40" s="10" t="s">
        <v>417</v>
      </c>
      <c r="J40" s="10" t="s">
        <v>418</v>
      </c>
      <c r="K40" s="10" t="s">
        <v>419</v>
      </c>
      <c r="L40" s="10" t="s">
        <v>420</v>
      </c>
      <c r="M40" s="39">
        <v>0.25</v>
      </c>
      <c r="N40" s="11">
        <v>1</v>
      </c>
      <c r="O40" s="11">
        <v>1</v>
      </c>
      <c r="P40" s="11">
        <v>2</v>
      </c>
      <c r="Q40" s="11"/>
    </row>
    <row r="41" spans="1:17" ht="84.95" customHeight="1" x14ac:dyDescent="0.25">
      <c r="A41" s="6" t="s">
        <v>80</v>
      </c>
      <c r="B41" s="6" t="s">
        <v>160</v>
      </c>
      <c r="C41" s="6" t="s">
        <v>107</v>
      </c>
      <c r="D41" s="6" t="s">
        <v>108</v>
      </c>
      <c r="E41" s="6" t="s">
        <v>214</v>
      </c>
      <c r="F41" s="6" t="s">
        <v>215</v>
      </c>
      <c r="G41" s="7" t="s">
        <v>9</v>
      </c>
      <c r="H41" s="6" t="s">
        <v>466</v>
      </c>
      <c r="I41" s="25" t="s">
        <v>402</v>
      </c>
      <c r="J41" s="10" t="s">
        <v>403</v>
      </c>
      <c r="K41" s="10" t="s">
        <v>407</v>
      </c>
      <c r="L41" s="10" t="s">
        <v>404</v>
      </c>
      <c r="M41" s="39">
        <v>0.25</v>
      </c>
      <c r="N41" s="11">
        <v>1</v>
      </c>
      <c r="O41" s="11">
        <v>0.5</v>
      </c>
      <c r="P41" s="11">
        <v>2</v>
      </c>
      <c r="Q41" s="11"/>
    </row>
    <row r="42" spans="1:17" ht="78.75" x14ac:dyDescent="0.25">
      <c r="A42" s="6" t="s">
        <v>80</v>
      </c>
      <c r="B42" s="6" t="s">
        <v>160</v>
      </c>
      <c r="C42" s="6" t="s">
        <v>109</v>
      </c>
      <c r="D42" s="6" t="s">
        <v>110</v>
      </c>
      <c r="E42" s="6" t="s">
        <v>217</v>
      </c>
      <c r="F42" s="6" t="s">
        <v>216</v>
      </c>
      <c r="G42" s="7" t="s">
        <v>9</v>
      </c>
      <c r="H42" s="6" t="s">
        <v>466</v>
      </c>
      <c r="I42" s="25" t="s">
        <v>402</v>
      </c>
      <c r="J42" s="10" t="s">
        <v>403</v>
      </c>
      <c r="K42" s="10" t="s">
        <v>405</v>
      </c>
      <c r="L42" s="10" t="s">
        <v>406</v>
      </c>
      <c r="M42" s="39">
        <v>0.25</v>
      </c>
      <c r="N42" s="11">
        <v>1</v>
      </c>
      <c r="O42" s="11">
        <v>0.9</v>
      </c>
      <c r="P42" s="11">
        <v>2</v>
      </c>
      <c r="Q42" s="11"/>
    </row>
    <row r="43" spans="1:17" ht="84.95" customHeight="1" x14ac:dyDescent="0.25">
      <c r="A43" s="6" t="s">
        <v>80</v>
      </c>
      <c r="B43" s="6" t="s">
        <v>160</v>
      </c>
      <c r="C43" s="6" t="s">
        <v>111</v>
      </c>
      <c r="D43" s="6" t="s">
        <v>112</v>
      </c>
      <c r="E43" s="6" t="s">
        <v>262</v>
      </c>
      <c r="F43" s="6" t="s">
        <v>263</v>
      </c>
      <c r="G43" s="7" t="s">
        <v>9</v>
      </c>
      <c r="H43" s="6"/>
      <c r="I43" s="10"/>
      <c r="J43" s="10"/>
      <c r="K43" s="10"/>
      <c r="L43" s="10"/>
      <c r="M43" s="39">
        <v>0.25</v>
      </c>
      <c r="N43" s="11">
        <v>1</v>
      </c>
      <c r="O43" s="11"/>
      <c r="P43" s="11">
        <v>1</v>
      </c>
      <c r="Q43" s="11"/>
    </row>
    <row r="44" spans="1:17" ht="84.95" customHeight="1" x14ac:dyDescent="0.25">
      <c r="A44" s="6" t="s">
        <v>80</v>
      </c>
      <c r="B44" s="6" t="s">
        <v>160</v>
      </c>
      <c r="C44" s="6" t="s">
        <v>113</v>
      </c>
      <c r="D44" s="6" t="s">
        <v>114</v>
      </c>
      <c r="E44" s="6" t="s">
        <v>218</v>
      </c>
      <c r="F44" s="26" t="s">
        <v>223</v>
      </c>
      <c r="G44" s="7" t="s">
        <v>9</v>
      </c>
      <c r="H44" s="6"/>
      <c r="I44" s="10"/>
      <c r="J44" s="10"/>
      <c r="K44" s="10"/>
      <c r="L44" s="10"/>
      <c r="M44" s="39">
        <v>0.7</v>
      </c>
      <c r="N44" s="11">
        <v>1</v>
      </c>
      <c r="O44" s="11"/>
      <c r="P44" s="11">
        <v>1</v>
      </c>
      <c r="Q44" s="11"/>
    </row>
    <row r="45" spans="1:17" ht="84.95" customHeight="1" x14ac:dyDescent="0.25">
      <c r="A45" s="6" t="s">
        <v>80</v>
      </c>
      <c r="B45" s="6" t="s">
        <v>160</v>
      </c>
      <c r="C45" s="6" t="s">
        <v>115</v>
      </c>
      <c r="D45" s="6" t="s">
        <v>116</v>
      </c>
      <c r="E45" s="6" t="s">
        <v>219</v>
      </c>
      <c r="F45" s="6" t="s">
        <v>264</v>
      </c>
      <c r="G45" s="7" t="s">
        <v>9</v>
      </c>
      <c r="H45" s="6" t="s">
        <v>408</v>
      </c>
      <c r="I45" s="10" t="s">
        <v>409</v>
      </c>
      <c r="J45" s="10" t="s">
        <v>410</v>
      </c>
      <c r="K45" s="10" t="s">
        <v>411</v>
      </c>
      <c r="L45" s="10" t="s">
        <v>412</v>
      </c>
      <c r="M45" s="39">
        <v>0.7</v>
      </c>
      <c r="N45" s="11">
        <v>1</v>
      </c>
      <c r="O45" s="11">
        <v>0.5</v>
      </c>
      <c r="P45" s="11">
        <v>2</v>
      </c>
      <c r="Q45" s="11"/>
    </row>
    <row r="46" spans="1:17" ht="84.95" customHeight="1" x14ac:dyDescent="0.25">
      <c r="A46" s="6" t="s">
        <v>80</v>
      </c>
      <c r="B46" s="6" t="s">
        <v>160</v>
      </c>
      <c r="C46" s="6" t="s">
        <v>117</v>
      </c>
      <c r="D46" s="6" t="s">
        <v>118</v>
      </c>
      <c r="E46" s="6" t="s">
        <v>220</v>
      </c>
      <c r="F46" s="6" t="s">
        <v>222</v>
      </c>
      <c r="G46" s="7" t="s">
        <v>9</v>
      </c>
      <c r="H46" s="6" t="s">
        <v>408</v>
      </c>
      <c r="I46" s="10" t="s">
        <v>409</v>
      </c>
      <c r="J46" s="10" t="s">
        <v>413</v>
      </c>
      <c r="K46" s="10" t="s">
        <v>414</v>
      </c>
      <c r="L46" s="10" t="s">
        <v>415</v>
      </c>
      <c r="M46" s="40">
        <v>0.7</v>
      </c>
      <c r="N46" s="11">
        <v>1</v>
      </c>
      <c r="O46" s="11">
        <v>0.5</v>
      </c>
      <c r="P46" s="11">
        <v>2</v>
      </c>
      <c r="Q46" s="11"/>
    </row>
    <row r="47" spans="1:17" ht="84.95" customHeight="1" x14ac:dyDescent="0.25">
      <c r="A47" s="6" t="s">
        <v>80</v>
      </c>
      <c r="B47" s="6" t="s">
        <v>160</v>
      </c>
      <c r="C47" s="6" t="s">
        <v>119</v>
      </c>
      <c r="D47" s="6" t="s">
        <v>120</v>
      </c>
      <c r="E47" s="6" t="s">
        <v>221</v>
      </c>
      <c r="F47" s="6" t="s">
        <v>224</v>
      </c>
      <c r="G47" s="7" t="s">
        <v>9</v>
      </c>
      <c r="H47" s="6"/>
      <c r="I47" s="10"/>
      <c r="J47" s="10"/>
      <c r="K47" s="10"/>
      <c r="L47" s="10"/>
      <c r="M47" s="39">
        <v>0.25</v>
      </c>
      <c r="N47" s="11">
        <v>1</v>
      </c>
      <c r="O47" s="11"/>
      <c r="P47" s="11">
        <v>1</v>
      </c>
      <c r="Q47" s="11"/>
    </row>
    <row r="48" spans="1:17" ht="84.95" customHeight="1" x14ac:dyDescent="0.25">
      <c r="A48" s="6" t="s">
        <v>80</v>
      </c>
      <c r="B48" s="6" t="s">
        <v>160</v>
      </c>
      <c r="C48" s="6" t="s">
        <v>121</v>
      </c>
      <c r="D48" s="6" t="s">
        <v>122</v>
      </c>
      <c r="E48" s="6" t="s">
        <v>225</v>
      </c>
      <c r="F48" s="6" t="s">
        <v>226</v>
      </c>
      <c r="G48" s="7" t="s">
        <v>9</v>
      </c>
      <c r="H48" s="6" t="s">
        <v>421</v>
      </c>
      <c r="I48" s="24" t="s">
        <v>422</v>
      </c>
      <c r="J48" s="10" t="s">
        <v>423</v>
      </c>
      <c r="K48" s="10" t="s">
        <v>424</v>
      </c>
      <c r="L48" s="10" t="s">
        <v>425</v>
      </c>
      <c r="M48" s="39">
        <v>0.2</v>
      </c>
      <c r="N48" s="11">
        <v>1</v>
      </c>
      <c r="O48" s="11">
        <v>0.5</v>
      </c>
      <c r="P48" s="11">
        <v>2</v>
      </c>
      <c r="Q48" s="11"/>
    </row>
    <row r="49" spans="1:17" ht="84.95" customHeight="1" x14ac:dyDescent="0.25">
      <c r="A49" s="6" t="s">
        <v>80</v>
      </c>
      <c r="B49" s="6" t="s">
        <v>160</v>
      </c>
      <c r="C49" s="6" t="s">
        <v>123</v>
      </c>
      <c r="D49" s="6" t="s">
        <v>124</v>
      </c>
      <c r="E49" s="6" t="s">
        <v>227</v>
      </c>
      <c r="F49" s="6" t="s">
        <v>228</v>
      </c>
      <c r="G49" s="7" t="s">
        <v>9</v>
      </c>
      <c r="H49" s="26" t="s">
        <v>433</v>
      </c>
      <c r="I49" s="10" t="s">
        <v>426</v>
      </c>
      <c r="J49" s="10" t="s">
        <v>427</v>
      </c>
      <c r="K49" s="10" t="s">
        <v>428</v>
      </c>
      <c r="L49" s="10" t="s">
        <v>429</v>
      </c>
      <c r="M49" s="39">
        <v>0.3</v>
      </c>
      <c r="N49" s="11">
        <v>1</v>
      </c>
      <c r="O49" s="11">
        <v>0.5</v>
      </c>
      <c r="P49" s="11">
        <v>2</v>
      </c>
      <c r="Q49" s="11"/>
    </row>
    <row r="50" spans="1:17" ht="84.95" customHeight="1" x14ac:dyDescent="0.25">
      <c r="A50" s="6" t="s">
        <v>80</v>
      </c>
      <c r="B50" s="6" t="s">
        <v>160</v>
      </c>
      <c r="C50" s="6" t="s">
        <v>125</v>
      </c>
      <c r="D50" s="6" t="s">
        <v>126</v>
      </c>
      <c r="E50" s="6" t="s">
        <v>230</v>
      </c>
      <c r="F50" s="6" t="s">
        <v>229</v>
      </c>
      <c r="G50" s="7" t="s">
        <v>9</v>
      </c>
      <c r="H50" s="26" t="s">
        <v>433</v>
      </c>
      <c r="I50" s="10" t="s">
        <v>426</v>
      </c>
      <c r="J50" s="10" t="s">
        <v>430</v>
      </c>
      <c r="K50" s="10" t="s">
        <v>431</v>
      </c>
      <c r="L50" s="10" t="s">
        <v>432</v>
      </c>
      <c r="M50" s="39" t="s">
        <v>479</v>
      </c>
      <c r="N50" s="11">
        <v>1</v>
      </c>
      <c r="O50" s="11">
        <v>0.2</v>
      </c>
      <c r="P50" s="11">
        <v>1</v>
      </c>
      <c r="Q50" s="11"/>
    </row>
    <row r="51" spans="1:17" ht="84.95" customHeight="1" x14ac:dyDescent="0.25">
      <c r="A51" s="6" t="s">
        <v>127</v>
      </c>
      <c r="B51" s="46" t="s">
        <v>161</v>
      </c>
      <c r="C51" s="6" t="s">
        <v>140</v>
      </c>
      <c r="D51" s="6" t="s">
        <v>69</v>
      </c>
      <c r="E51" s="6" t="s">
        <v>231</v>
      </c>
      <c r="F51" s="26" t="s">
        <v>232</v>
      </c>
      <c r="G51" s="7" t="s">
        <v>9</v>
      </c>
      <c r="H51" s="6"/>
      <c r="I51" s="10"/>
      <c r="J51" s="10"/>
      <c r="K51" s="10"/>
      <c r="L51" s="10"/>
      <c r="M51" s="39">
        <v>0.85</v>
      </c>
      <c r="N51" s="11">
        <v>1</v>
      </c>
      <c r="O51" s="11"/>
      <c r="P51" s="11">
        <v>1</v>
      </c>
      <c r="Q51" s="11"/>
    </row>
    <row r="52" spans="1:17" ht="84.95" customHeight="1" x14ac:dyDescent="0.25">
      <c r="A52" s="6" t="s">
        <v>127</v>
      </c>
      <c r="B52" s="46" t="s">
        <v>161</v>
      </c>
      <c r="C52" s="6" t="s">
        <v>141</v>
      </c>
      <c r="D52" s="6" t="s">
        <v>142</v>
      </c>
      <c r="E52" s="6" t="s">
        <v>233</v>
      </c>
      <c r="F52" s="26" t="s">
        <v>234</v>
      </c>
      <c r="G52" s="7" t="s">
        <v>9</v>
      </c>
      <c r="H52" s="26" t="s">
        <v>444</v>
      </c>
      <c r="I52" s="10" t="s">
        <v>445</v>
      </c>
      <c r="J52" s="10" t="s">
        <v>446</v>
      </c>
      <c r="K52" s="10" t="s">
        <v>452</v>
      </c>
      <c r="L52" s="10" t="s">
        <v>453</v>
      </c>
      <c r="M52" s="39">
        <v>0.9</v>
      </c>
      <c r="N52" s="11">
        <v>1</v>
      </c>
      <c r="O52" s="11">
        <v>0.5</v>
      </c>
      <c r="P52" s="11">
        <v>1</v>
      </c>
      <c r="Q52" s="11"/>
    </row>
    <row r="53" spans="1:17" ht="84.95" customHeight="1" x14ac:dyDescent="0.25">
      <c r="A53" s="6" t="s">
        <v>57</v>
      </c>
      <c r="B53" s="6" t="s">
        <v>152</v>
      </c>
      <c r="C53" s="6" t="s">
        <v>58</v>
      </c>
      <c r="D53" s="6" t="s">
        <v>59</v>
      </c>
      <c r="E53" s="6" t="s">
        <v>236</v>
      </c>
      <c r="F53" s="6" t="s">
        <v>235</v>
      </c>
      <c r="G53" s="7" t="s">
        <v>9</v>
      </c>
      <c r="H53" s="26" t="s">
        <v>444</v>
      </c>
      <c r="I53" s="10" t="s">
        <v>445</v>
      </c>
      <c r="J53" s="10" t="s">
        <v>447</v>
      </c>
      <c r="K53" s="10" t="s">
        <v>454</v>
      </c>
      <c r="L53" s="10" t="s">
        <v>455</v>
      </c>
      <c r="M53" s="39" t="s">
        <v>480</v>
      </c>
      <c r="N53" s="11">
        <v>1</v>
      </c>
      <c r="O53" s="11">
        <v>0.5</v>
      </c>
      <c r="P53" s="11">
        <v>2</v>
      </c>
      <c r="Q53" s="11"/>
    </row>
    <row r="54" spans="1:17" ht="84.95" customHeight="1" x14ac:dyDescent="0.25">
      <c r="A54" s="6" t="s">
        <v>57</v>
      </c>
      <c r="B54" s="6" t="s">
        <v>152</v>
      </c>
      <c r="C54" s="6" t="s">
        <v>60</v>
      </c>
      <c r="D54" s="6" t="s">
        <v>61</v>
      </c>
      <c r="E54" s="6" t="s">
        <v>265</v>
      </c>
      <c r="F54" s="6" t="s">
        <v>235</v>
      </c>
      <c r="G54" s="7" t="s">
        <v>9</v>
      </c>
      <c r="H54" s="26" t="s">
        <v>444</v>
      </c>
      <c r="I54" s="10" t="s">
        <v>445</v>
      </c>
      <c r="J54" s="10" t="s">
        <v>448</v>
      </c>
      <c r="K54" s="10" t="s">
        <v>456</v>
      </c>
      <c r="L54" s="10" t="s">
        <v>457</v>
      </c>
      <c r="M54" s="39" t="s">
        <v>481</v>
      </c>
      <c r="N54" s="11">
        <v>1</v>
      </c>
      <c r="O54" s="11">
        <v>0.5</v>
      </c>
      <c r="P54" s="11">
        <v>2</v>
      </c>
      <c r="Q54" s="11"/>
    </row>
    <row r="55" spans="1:17" ht="84.95" customHeight="1" x14ac:dyDescent="0.25">
      <c r="A55" s="6" t="s">
        <v>57</v>
      </c>
      <c r="B55" s="6" t="s">
        <v>152</v>
      </c>
      <c r="C55" s="6" t="s">
        <v>62</v>
      </c>
      <c r="D55" s="6" t="s">
        <v>63</v>
      </c>
      <c r="E55" s="6" t="s">
        <v>266</v>
      </c>
      <c r="F55" s="6" t="s">
        <v>235</v>
      </c>
      <c r="G55" s="7" t="s">
        <v>9</v>
      </c>
      <c r="H55" s="26" t="s">
        <v>444</v>
      </c>
      <c r="I55" s="10" t="s">
        <v>445</v>
      </c>
      <c r="J55" s="10" t="s">
        <v>449</v>
      </c>
      <c r="K55" s="10" t="s">
        <v>458</v>
      </c>
      <c r="L55" s="10" t="s">
        <v>459</v>
      </c>
      <c r="M55" s="39" t="s">
        <v>482</v>
      </c>
      <c r="N55" s="11">
        <v>1</v>
      </c>
      <c r="O55" s="11">
        <v>0.5</v>
      </c>
      <c r="P55" s="11">
        <v>2</v>
      </c>
      <c r="Q55" s="11"/>
    </row>
    <row r="56" spans="1:17" ht="84.95" customHeight="1" x14ac:dyDescent="0.25">
      <c r="A56" s="6" t="s">
        <v>57</v>
      </c>
      <c r="B56" s="6" t="s">
        <v>153</v>
      </c>
      <c r="C56" s="6" t="s">
        <v>64</v>
      </c>
      <c r="D56" s="6" t="s">
        <v>65</v>
      </c>
      <c r="E56" s="6" t="s">
        <v>237</v>
      </c>
      <c r="F56" s="26" t="s">
        <v>238</v>
      </c>
      <c r="G56" s="7" t="s">
        <v>9</v>
      </c>
      <c r="H56" s="26" t="s">
        <v>444</v>
      </c>
      <c r="I56" s="10" t="s">
        <v>445</v>
      </c>
      <c r="J56" s="10" t="s">
        <v>450</v>
      </c>
      <c r="K56" s="10" t="s">
        <v>460</v>
      </c>
      <c r="L56" s="10" t="s">
        <v>461</v>
      </c>
      <c r="M56" s="39">
        <v>0.3</v>
      </c>
      <c r="N56" s="11">
        <v>1</v>
      </c>
      <c r="O56" s="11">
        <v>1</v>
      </c>
      <c r="P56" s="11">
        <v>2</v>
      </c>
      <c r="Q56" s="11"/>
    </row>
    <row r="57" spans="1:17" ht="84.95" customHeight="1" x14ac:dyDescent="0.25">
      <c r="A57" s="6" t="s">
        <v>57</v>
      </c>
      <c r="B57" s="6" t="s">
        <v>153</v>
      </c>
      <c r="C57" s="6" t="s">
        <v>66</v>
      </c>
      <c r="D57" s="6" t="s">
        <v>67</v>
      </c>
      <c r="E57" s="6" t="s">
        <v>240</v>
      </c>
      <c r="F57" s="26" t="s">
        <v>239</v>
      </c>
      <c r="G57" s="7" t="s">
        <v>9</v>
      </c>
      <c r="H57" s="6" t="s">
        <v>467</v>
      </c>
      <c r="I57" s="10" t="s">
        <v>468</v>
      </c>
      <c r="J57" s="10"/>
      <c r="K57" s="10"/>
      <c r="L57" s="10"/>
      <c r="M57" s="38" t="s">
        <v>483</v>
      </c>
      <c r="N57" s="11">
        <v>1</v>
      </c>
      <c r="O57" s="11"/>
      <c r="P57" s="11">
        <v>1</v>
      </c>
      <c r="Q57" s="11"/>
    </row>
    <row r="58" spans="1:17" ht="84.95" customHeight="1" x14ac:dyDescent="0.25">
      <c r="A58" s="6" t="s">
        <v>57</v>
      </c>
      <c r="B58" s="6" t="s">
        <v>153</v>
      </c>
      <c r="C58" s="26" t="s">
        <v>68</v>
      </c>
      <c r="D58" s="17" t="s">
        <v>69</v>
      </c>
      <c r="E58" s="17" t="s">
        <v>70</v>
      </c>
      <c r="F58" s="49" t="s">
        <v>241</v>
      </c>
      <c r="G58" s="7"/>
      <c r="H58" s="26" t="s">
        <v>439</v>
      </c>
      <c r="I58" s="10" t="s">
        <v>440</v>
      </c>
      <c r="J58" s="10" t="s">
        <v>441</v>
      </c>
      <c r="K58" s="10" t="s">
        <v>443</v>
      </c>
      <c r="L58" s="10" t="s">
        <v>442</v>
      </c>
      <c r="M58" s="38">
        <v>0.85</v>
      </c>
      <c r="N58" s="11">
        <v>1</v>
      </c>
      <c r="O58" s="11">
        <v>1</v>
      </c>
      <c r="P58" s="11">
        <v>2</v>
      </c>
      <c r="Q58" s="11"/>
    </row>
    <row r="59" spans="1:17" ht="84.95" customHeight="1" x14ac:dyDescent="0.25">
      <c r="A59" s="6" t="s">
        <v>57</v>
      </c>
      <c r="B59" s="6" t="s">
        <v>153</v>
      </c>
      <c r="C59" s="6" t="s">
        <v>71</v>
      </c>
      <c r="D59" s="6" t="s">
        <v>72</v>
      </c>
      <c r="E59" s="6" t="s">
        <v>73</v>
      </c>
      <c r="F59" s="26" t="s">
        <v>242</v>
      </c>
      <c r="G59" s="7" t="s">
        <v>9</v>
      </c>
      <c r="H59" s="6" t="s">
        <v>467</v>
      </c>
      <c r="I59" s="10" t="s">
        <v>468</v>
      </c>
      <c r="J59" s="10"/>
      <c r="K59" s="10"/>
      <c r="L59" s="10"/>
      <c r="M59" s="38">
        <v>0.85</v>
      </c>
      <c r="N59" s="11">
        <v>1</v>
      </c>
      <c r="O59" s="11">
        <v>1</v>
      </c>
      <c r="P59" s="11">
        <v>2</v>
      </c>
      <c r="Q59" s="11"/>
    </row>
    <row r="60" spans="1:17" ht="84.95" customHeight="1" x14ac:dyDescent="0.25">
      <c r="A60" s="6" t="s">
        <v>57</v>
      </c>
      <c r="B60" s="6" t="s">
        <v>153</v>
      </c>
      <c r="C60" s="6" t="s">
        <v>74</v>
      </c>
      <c r="D60" s="6" t="s">
        <v>75</v>
      </c>
      <c r="E60" s="6" t="s">
        <v>243</v>
      </c>
      <c r="F60" s="26" t="s">
        <v>244</v>
      </c>
      <c r="G60" s="7" t="s">
        <v>9</v>
      </c>
      <c r="H60" s="6" t="s">
        <v>467</v>
      </c>
      <c r="I60" s="10" t="s">
        <v>468</v>
      </c>
      <c r="J60" s="10"/>
      <c r="K60" s="10"/>
      <c r="L60" s="10"/>
      <c r="M60" s="38">
        <v>0.85</v>
      </c>
      <c r="N60" s="11">
        <v>1</v>
      </c>
      <c r="O60" s="11">
        <v>1</v>
      </c>
      <c r="P60" s="11">
        <v>2</v>
      </c>
      <c r="Q60" s="11"/>
    </row>
    <row r="61" spans="1:17" ht="84.95" customHeight="1" x14ac:dyDescent="0.25">
      <c r="A61" s="6" t="s">
        <v>57</v>
      </c>
      <c r="B61" s="6" t="s">
        <v>153</v>
      </c>
      <c r="C61" s="6" t="s">
        <v>76</v>
      </c>
      <c r="D61" s="6" t="s">
        <v>77</v>
      </c>
      <c r="E61" s="6" t="s">
        <v>245</v>
      </c>
      <c r="F61" s="26" t="s">
        <v>267</v>
      </c>
      <c r="G61" s="7" t="s">
        <v>9</v>
      </c>
      <c r="H61" s="26" t="s">
        <v>444</v>
      </c>
      <c r="I61" s="10" t="s">
        <v>445</v>
      </c>
      <c r="J61" s="10" t="s">
        <v>451</v>
      </c>
      <c r="K61" s="10" t="s">
        <v>462</v>
      </c>
      <c r="L61" s="10" t="s">
        <v>463</v>
      </c>
      <c r="M61" s="38">
        <v>1</v>
      </c>
      <c r="N61" s="11">
        <v>1</v>
      </c>
      <c r="O61" s="11">
        <v>0.5</v>
      </c>
      <c r="P61" s="11">
        <v>1</v>
      </c>
      <c r="Q61" s="11"/>
    </row>
    <row r="62" spans="1:17" ht="84.95" customHeight="1" x14ac:dyDescent="0.25">
      <c r="A62" s="6" t="s">
        <v>57</v>
      </c>
      <c r="B62" s="6" t="s">
        <v>153</v>
      </c>
      <c r="C62" s="6" t="s">
        <v>78</v>
      </c>
      <c r="D62" s="6" t="s">
        <v>79</v>
      </c>
      <c r="E62" s="6" t="s">
        <v>246</v>
      </c>
      <c r="F62" s="26" t="s">
        <v>268</v>
      </c>
      <c r="G62" s="7" t="s">
        <v>9</v>
      </c>
      <c r="H62" s="6" t="s">
        <v>434</v>
      </c>
      <c r="I62" s="10" t="s">
        <v>435</v>
      </c>
      <c r="J62" s="10" t="s">
        <v>436</v>
      </c>
      <c r="K62" s="10" t="s">
        <v>437</v>
      </c>
      <c r="L62" s="10" t="s">
        <v>438</v>
      </c>
      <c r="M62" s="39">
        <v>0.95</v>
      </c>
      <c r="N62" s="11">
        <v>1</v>
      </c>
      <c r="O62" s="11">
        <v>0.5</v>
      </c>
      <c r="P62" s="11">
        <v>1</v>
      </c>
      <c r="Q62" s="11"/>
    </row>
    <row r="65" spans="18:21" x14ac:dyDescent="0.25">
      <c r="R65" s="51"/>
      <c r="U65" s="52"/>
    </row>
  </sheetData>
  <autoFilter ref="A1:Q62" xr:uid="{00000000-0001-0000-0000-000000000000}"/>
  <sortState xmlns:xlrd2="http://schemas.microsoft.com/office/spreadsheetml/2017/richdata2" ref="A2:P62">
    <sortCondition ref="B2:B62"/>
  </sortState>
  <phoneticPr fontId="4" type="noConversion"/>
  <conditionalFormatting sqref="I1:L1">
    <cfRule type="colorScale" priority="81">
      <colorScale>
        <cfvo type="min"/>
        <cfvo type="percentile" val="50"/>
        <cfvo type="max"/>
        <color rgb="FFF8696B"/>
        <color rgb="FFFFEB84"/>
        <color rgb="FF63BE7B"/>
      </colorScale>
    </cfRule>
  </conditionalFormatting>
  <conditionalFormatting sqref="J2">
    <cfRule type="colorScale" priority="72">
      <colorScale>
        <cfvo type="min"/>
        <cfvo type="percentile" val="50"/>
        <cfvo type="max"/>
        <color rgb="FFF8696B"/>
        <color rgb="FFFFEB84"/>
        <color rgb="FF63BE7B"/>
      </colorScale>
    </cfRule>
    <cfRule type="colorScale" priority="71">
      <colorScale>
        <cfvo type="min"/>
        <cfvo type="percentile" val="50"/>
        <cfvo type="max"/>
        <color rgb="FFF8696B"/>
        <color rgb="FFFFEB84"/>
        <color rgb="FF63BE7B"/>
      </colorScale>
    </cfRule>
  </conditionalFormatting>
  <conditionalFormatting sqref="J24">
    <cfRule type="colorScale" priority="153">
      <colorScale>
        <cfvo type="min"/>
        <cfvo type="percentile" val="50"/>
        <cfvo type="max"/>
        <color rgb="FFF8696B"/>
        <color rgb="FFFFEB84"/>
        <color rgb="FF63BE7B"/>
      </colorScale>
    </cfRule>
    <cfRule type="colorScale" priority="152">
      <colorScale>
        <cfvo type="min"/>
        <cfvo type="percentile" val="50"/>
        <cfvo type="max"/>
        <color rgb="FFF8696B"/>
        <color rgb="FFFFEB84"/>
        <color rgb="FF63BE7B"/>
      </colorScale>
    </cfRule>
  </conditionalFormatting>
  <conditionalFormatting sqref="N1:N1048576">
    <cfRule type="colorScale" priority="60">
      <colorScale>
        <cfvo type="min"/>
        <cfvo type="percentile" val="50"/>
        <cfvo type="max"/>
        <color rgb="FFF8696B"/>
        <color rgb="FFFFEB84"/>
        <color rgb="FF63BE7B"/>
      </colorScale>
    </cfRule>
  </conditionalFormatting>
  <conditionalFormatting sqref="N2">
    <cfRule type="colorScale" priority="61">
      <colorScale>
        <cfvo type="min"/>
        <cfvo type="percentile" val="50"/>
        <cfvo type="max"/>
        <color rgb="FFF8696B"/>
        <color rgb="FFFFEB84"/>
        <color rgb="FF63BE7B"/>
      </colorScale>
    </cfRule>
  </conditionalFormatting>
  <conditionalFormatting sqref="N22:Q22">
    <cfRule type="colorScale" priority="162">
      <colorScale>
        <cfvo type="min"/>
        <cfvo type="percentile" val="50"/>
        <cfvo type="max"/>
        <color rgb="FFF8696B"/>
        <color rgb="FFFFEB84"/>
        <color rgb="FF63BE7B"/>
      </colorScale>
    </cfRule>
  </conditionalFormatting>
  <conditionalFormatting sqref="O3:O4 O11:O12 O15 O19:O21 O43:O44 O47 O51 O57 O26:O39 O32:Q32">
    <cfRule type="colorScale" priority="54">
      <colorScale>
        <cfvo type="min"/>
        <cfvo type="percentile" val="50"/>
        <cfvo type="max"/>
        <color rgb="FFF8696B"/>
        <color rgb="FFFFEB84"/>
        <color rgb="FF63BE7B"/>
      </colorScale>
    </cfRule>
  </conditionalFormatting>
  <conditionalFormatting sqref="O7">
    <cfRule type="colorScale" priority="46">
      <colorScale>
        <cfvo type="min"/>
        <cfvo type="percentile" val="50"/>
        <cfvo type="max"/>
        <color rgb="FFF8696B"/>
        <color rgb="FFFFEB84"/>
        <color rgb="FF63BE7B"/>
      </colorScale>
    </cfRule>
  </conditionalFormatting>
  <conditionalFormatting sqref="O8:O1048576 O1:O6 O32:Q32">
    <cfRule type="colorScale" priority="59">
      <colorScale>
        <cfvo type="min"/>
        <cfvo type="percentile" val="50"/>
        <cfvo type="max"/>
        <color rgb="FFF8696B"/>
        <color rgb="FFFFEB84"/>
        <color rgb="FF63BE7B"/>
      </colorScale>
    </cfRule>
  </conditionalFormatting>
  <conditionalFormatting sqref="O22">
    <cfRule type="colorScale" priority="37">
      <colorScale>
        <cfvo type="min"/>
        <cfvo type="percentile" val="50"/>
        <cfvo type="max"/>
        <color rgb="FFF8696B"/>
        <color rgb="FFFFEB84"/>
        <color rgb="FF63BE7B"/>
      </colorScale>
    </cfRule>
  </conditionalFormatting>
  <conditionalFormatting sqref="O26:O32 O32:Q32">
    <cfRule type="colorScale" priority="51">
      <colorScale>
        <cfvo type="min"/>
        <cfvo type="percentile" val="50"/>
        <cfvo type="max"/>
        <color rgb="FFF8696B"/>
        <color rgb="FFFFEB84"/>
        <color rgb="FF63BE7B"/>
      </colorScale>
    </cfRule>
    <cfRule type="colorScale" priority="48">
      <colorScale>
        <cfvo type="min"/>
        <cfvo type="percentile" val="50"/>
        <cfvo type="max"/>
        <color rgb="FFF8696B"/>
        <color rgb="FFFFEB84"/>
        <color rgb="FF63BE7B"/>
      </colorScale>
    </cfRule>
  </conditionalFormatting>
  <conditionalFormatting sqref="O38">
    <cfRule type="colorScale" priority="42">
      <colorScale>
        <cfvo type="min"/>
        <cfvo type="percentile" val="50"/>
        <cfvo type="max"/>
        <color rgb="FFF8696B"/>
        <color rgb="FFFFEB84"/>
        <color rgb="FF63BE7B"/>
      </colorScale>
    </cfRule>
    <cfRule type="colorScale" priority="41">
      <colorScale>
        <cfvo type="min"/>
        <cfvo type="percentile" val="50"/>
        <cfvo type="max"/>
        <color rgb="FFF8696B"/>
        <color rgb="FFFFEB84"/>
        <color rgb="FF63BE7B"/>
      </colorScale>
    </cfRule>
  </conditionalFormatting>
  <conditionalFormatting sqref="O39">
    <cfRule type="colorScale" priority="39">
      <colorScale>
        <cfvo type="min"/>
        <cfvo type="percentile" val="50"/>
        <cfvo type="max"/>
        <color rgb="FFF8696B"/>
        <color rgb="FFFFEB84"/>
        <color rgb="FF63BE7B"/>
      </colorScale>
    </cfRule>
    <cfRule type="colorScale" priority="40">
      <colorScale>
        <cfvo type="min"/>
        <cfvo type="percentile" val="50"/>
        <cfvo type="max"/>
        <color rgb="FFF8696B"/>
        <color rgb="FFFFEB84"/>
        <color rgb="FF63BE7B"/>
      </colorScale>
    </cfRule>
  </conditionalFormatting>
  <conditionalFormatting sqref="O43:O44 O57 O51 O47 O19:O21 O11:O12 O15 O3:O4 O7 O26:O39 O32:Q32">
    <cfRule type="colorScale" priority="47">
      <colorScale>
        <cfvo type="min"/>
        <cfvo type="percentile" val="50"/>
        <cfvo type="max"/>
        <color rgb="FFF8696B"/>
        <color rgb="FFFFEB84"/>
        <color rgb="FF63BE7B"/>
      </colorScale>
    </cfRule>
  </conditionalFormatting>
  <conditionalFormatting sqref="O23:P25 P30:P31 N23:N62 N8:P21 O32:P62 O26:O32 N2:P6 O32:Q32">
    <cfRule type="colorScale" priority="157">
      <colorScale>
        <cfvo type="min"/>
        <cfvo type="percentile" val="50"/>
        <cfvo type="max"/>
        <color rgb="FFF8696B"/>
        <color rgb="FFFFEB84"/>
        <color rgb="FF63BE7B"/>
      </colorScale>
    </cfRule>
  </conditionalFormatting>
  <conditionalFormatting sqref="O22:Q22">
    <cfRule type="colorScale" priority="163">
      <colorScale>
        <cfvo type="min"/>
        <cfvo type="percentile" val="50"/>
        <cfvo type="max"/>
        <color rgb="FFF8696B"/>
        <color rgb="FFFFEB84"/>
        <color rgb="FF63BE7B"/>
      </colorScale>
    </cfRule>
  </conditionalFormatting>
  <conditionalFormatting sqref="O32:Q32">
    <cfRule type="colorScale" priority="14">
      <colorScale>
        <cfvo type="min"/>
        <cfvo type="percentile" val="50"/>
        <cfvo type="max"/>
        <color rgb="FFF8696B"/>
        <color rgb="FFFFEB84"/>
        <color rgb="FF63BE7B"/>
      </colorScale>
    </cfRule>
    <cfRule type="colorScale" priority="15">
      <colorScale>
        <cfvo type="min"/>
        <cfvo type="percentile" val="50"/>
        <cfvo type="max"/>
        <color rgb="FFF8696B"/>
        <color rgb="FFFFEB84"/>
        <color rgb="FF63BE7B"/>
      </colorScale>
    </cfRule>
  </conditionalFormatting>
  <conditionalFormatting sqref="P1:P1048576 O2:P6">
    <cfRule type="colorScale" priority="58">
      <colorScale>
        <cfvo type="min"/>
        <cfvo type="percentile" val="50"/>
        <cfvo type="max"/>
        <color rgb="FFF8696B"/>
        <color rgb="FFFFEB84"/>
        <color rgb="FF63BE7B"/>
      </colorScale>
    </cfRule>
  </conditionalFormatting>
  <conditionalFormatting sqref="P8:P10">
    <cfRule type="colorScale" priority="45">
      <colorScale>
        <cfvo type="min"/>
        <cfvo type="percentile" val="50"/>
        <cfvo type="max"/>
        <color rgb="FFF8696B"/>
        <color rgb="FFFFEB84"/>
        <color rgb="FF63BE7B"/>
      </colorScale>
    </cfRule>
  </conditionalFormatting>
  <conditionalFormatting sqref="P26:P31 P7 O8:P25 O1:P6 Q1:Q1048576 O32:P1048576 O32:Q32">
    <cfRule type="colorScale" priority="164">
      <colorScale>
        <cfvo type="min"/>
        <cfvo type="percentile" val="50"/>
        <cfvo type="max"/>
        <color rgb="FFF8696B"/>
        <color rgb="FFFFEB84"/>
        <color rgb="FF63BE7B"/>
      </colorScale>
    </cfRule>
  </conditionalFormatting>
  <conditionalFormatting sqref="P7:Q7 N7">
    <cfRule type="colorScale" priority="170">
      <colorScale>
        <cfvo type="min"/>
        <cfvo type="percentile" val="50"/>
        <cfvo type="max"/>
        <color rgb="FFF8696B"/>
        <color rgb="FFFFEB84"/>
        <color rgb="FF63BE7B"/>
      </colorScale>
    </cfRule>
  </conditionalFormatting>
  <conditionalFormatting sqref="P26:Q26">
    <cfRule type="colorScale" priority="172">
      <colorScale>
        <cfvo type="min"/>
        <cfvo type="percentile" val="50"/>
        <cfvo type="max"/>
        <color rgb="FFF8696B"/>
        <color rgb="FFFFEB84"/>
        <color rgb="FF63BE7B"/>
      </colorScale>
    </cfRule>
  </conditionalFormatting>
  <conditionalFormatting sqref="P27:Q27">
    <cfRule type="colorScale" priority="173">
      <colorScale>
        <cfvo type="min"/>
        <cfvo type="percentile" val="50"/>
        <cfvo type="max"/>
        <color rgb="FFF8696B"/>
        <color rgb="FFFFEB84"/>
        <color rgb="FF63BE7B"/>
      </colorScale>
    </cfRule>
  </conditionalFormatting>
  <conditionalFormatting sqref="P28:Q28">
    <cfRule type="colorScale" priority="174">
      <colorScale>
        <cfvo type="min"/>
        <cfvo type="percentile" val="50"/>
        <cfvo type="max"/>
        <color rgb="FFF8696B"/>
        <color rgb="FFFFEB84"/>
        <color rgb="FF63BE7B"/>
      </colorScale>
    </cfRule>
  </conditionalFormatting>
  <conditionalFormatting sqref="P29:Q29">
    <cfRule type="colorScale" priority="175">
      <colorScale>
        <cfvo type="min"/>
        <cfvo type="percentile" val="50"/>
        <cfvo type="max"/>
        <color rgb="FFF8696B"/>
        <color rgb="FFFFEB84"/>
        <color rgb="FF63BE7B"/>
      </colorScale>
    </cfRule>
  </conditionalFormatting>
  <conditionalFormatting sqref="Q1:Q1048576">
    <cfRule type="colorScale" priority="176">
      <colorScale>
        <cfvo type="min"/>
        <cfvo type="percentile" val="50"/>
        <cfvo type="max"/>
        <color rgb="FFF8696B"/>
        <color rgb="FFFFEB84"/>
        <color rgb="FF63BE7B"/>
      </colorScale>
    </cfRule>
  </conditionalFormatting>
  <conditionalFormatting sqref="Q8:Q10">
    <cfRule type="colorScale" priority="177">
      <colorScale>
        <cfvo type="min"/>
        <cfvo type="percentile" val="50"/>
        <cfvo type="max"/>
        <color rgb="FFF8696B"/>
        <color rgb="FFFFEB84"/>
        <color rgb="FF63BE7B"/>
      </colorScale>
    </cfRule>
  </conditionalFormatting>
  <conditionalFormatting sqref="Q23:Q25 Q8:Q21 Q30:Q62 Q2:Q6">
    <cfRule type="colorScale" priority="178">
      <colorScale>
        <cfvo type="min"/>
        <cfvo type="percentile" val="50"/>
        <cfvo type="max"/>
        <color rgb="FFF8696B"/>
        <color rgb="FFFFEB84"/>
        <color rgb="FF63BE7B"/>
      </colorScale>
    </cfRule>
  </conditionalFormatting>
  <conditionalFormatting sqref="T32">
    <cfRule type="colorScale" priority="4">
      <colorScale>
        <cfvo type="min"/>
        <cfvo type="percentile" val="50"/>
        <cfvo type="max"/>
        <color rgb="FFF8696B"/>
        <color rgb="FFFFEB84"/>
        <color rgb="FF63BE7B"/>
      </colorScale>
    </cfRule>
    <cfRule type="colorScale" priority="3">
      <colorScale>
        <cfvo type="min"/>
        <cfvo type="percentile" val="50"/>
        <cfvo type="max"/>
        <color rgb="FFF8696B"/>
        <color rgb="FFFFEB84"/>
        <color rgb="FF63BE7B"/>
      </colorScale>
    </cfRule>
    <cfRule type="colorScale" priority="2">
      <colorScale>
        <cfvo type="min"/>
        <cfvo type="percentile" val="50"/>
        <cfvo type="max"/>
        <color rgb="FFF8696B"/>
        <color rgb="FFFFEB84"/>
        <color rgb="FF63BE7B"/>
      </colorScale>
    </cfRule>
    <cfRule type="colorScale" priority="1">
      <colorScale>
        <cfvo type="min"/>
        <cfvo type="percentile" val="50"/>
        <cfvo type="max"/>
        <color rgb="FFF8696B"/>
        <color rgb="FFFFEB84"/>
        <color rgb="FF63BE7B"/>
      </colorScale>
    </cfRule>
    <cfRule type="colorScale" priority="11">
      <colorScale>
        <cfvo type="min"/>
        <cfvo type="percentile" val="50"/>
        <cfvo type="max"/>
        <color rgb="FFF8696B"/>
        <color rgb="FFFFEB84"/>
        <color rgb="FF63BE7B"/>
      </colorScale>
    </cfRule>
    <cfRule type="colorScale" priority="10">
      <colorScale>
        <cfvo type="min"/>
        <cfvo type="percentile" val="50"/>
        <cfvo type="max"/>
        <color rgb="FFF8696B"/>
        <color rgb="FFFFEB84"/>
        <color rgb="FF63BE7B"/>
      </colorScale>
    </cfRule>
    <cfRule type="colorScale" priority="9">
      <colorScale>
        <cfvo type="min"/>
        <cfvo type="percentile" val="50"/>
        <cfvo type="max"/>
        <color rgb="FFF8696B"/>
        <color rgb="FFFFEB84"/>
        <color rgb="FF63BE7B"/>
      </colorScale>
    </cfRule>
    <cfRule type="colorScale" priority="8">
      <colorScale>
        <cfvo type="min"/>
        <cfvo type="percentile" val="50"/>
        <cfvo type="max"/>
        <color rgb="FFF8696B"/>
        <color rgb="FFFFEB84"/>
        <color rgb="FF63BE7B"/>
      </colorScale>
    </cfRule>
    <cfRule type="colorScale" priority="7">
      <colorScale>
        <cfvo type="min"/>
        <cfvo type="percentile" val="50"/>
        <cfvo type="max"/>
        <color rgb="FFF8696B"/>
        <color rgb="FFFFEB84"/>
        <color rgb="FF63BE7B"/>
      </colorScale>
    </cfRule>
    <cfRule type="colorScale" priority="5">
      <colorScale>
        <cfvo type="min"/>
        <cfvo type="percentile" val="50"/>
        <cfvo type="max"/>
        <color rgb="FFF8696B"/>
        <color rgb="FFFFEB84"/>
        <color rgb="FF63BE7B"/>
      </colorScale>
    </cfRule>
    <cfRule type="colorScale" priority="6">
      <colorScale>
        <cfvo type="min"/>
        <cfvo type="percentile" val="50"/>
        <cfvo type="max"/>
        <color rgb="FFF8696B"/>
        <color rgb="FFFFEB84"/>
        <color rgb="FF63BE7B"/>
      </colorScale>
    </cfRule>
  </conditionalFormatting>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B6D802-2A41-42EC-BC6C-43AD8F9BB1E2}">
  <dimension ref="A1:G62"/>
  <sheetViews>
    <sheetView topLeftCell="B1" zoomScale="110" zoomScaleNormal="110" workbookViewId="0">
      <selection activeCell="G1" sqref="G1"/>
    </sheetView>
  </sheetViews>
  <sheetFormatPr defaultColWidth="11.42578125" defaultRowHeight="15" x14ac:dyDescent="0.25"/>
  <cols>
    <col min="1" max="1" width="9.42578125" bestFit="1" customWidth="1"/>
    <col min="2" max="2" width="41.42578125" bestFit="1" customWidth="1"/>
    <col min="3" max="3" width="63.42578125" bestFit="1" customWidth="1"/>
    <col min="4" max="4" width="53.85546875" bestFit="1" customWidth="1"/>
    <col min="5" max="6" width="19.140625" customWidth="1"/>
    <col min="7" max="7" width="12.140625" bestFit="1" customWidth="1"/>
  </cols>
  <sheetData>
    <row r="1" spans="1:7" ht="30" x14ac:dyDescent="0.25">
      <c r="A1" s="31" t="s">
        <v>144</v>
      </c>
      <c r="B1" s="31" t="s">
        <v>1</v>
      </c>
      <c r="C1" s="31" t="s">
        <v>2</v>
      </c>
      <c r="D1" s="31" t="s">
        <v>270</v>
      </c>
      <c r="E1" s="32" t="str">
        <f>main!O1</f>
        <v>strategy_NDC</v>
      </c>
      <c r="F1" s="32" t="str">
        <f>main!P1</f>
        <v>strategy_NZ</v>
      </c>
      <c r="G1" s="32" t="str">
        <f>main!Q1</f>
        <v>strategy_BAU</v>
      </c>
    </row>
    <row r="2" spans="1:7" x14ac:dyDescent="0.25">
      <c r="A2" s="33" t="s">
        <v>145</v>
      </c>
      <c r="B2" s="33" t="s">
        <v>6</v>
      </c>
      <c r="C2" s="33" t="s">
        <v>7</v>
      </c>
      <c r="D2" s="33" t="s">
        <v>271</v>
      </c>
      <c r="E2" s="35">
        <f>+IF(VLOOKUP(B2,main!$C$2:$P$62,13,FALSE)=0,"",VLOOKUP(B2,main!$C$2:$P$62,13,FALSE))</f>
        <v>1</v>
      </c>
      <c r="F2" s="35">
        <f>+IF(VLOOKUP(B2,main!C2:P62,14,FALSE)=0,"",VLOOKUP(B2,main!C2:P62,14,FALSE))</f>
        <v>1</v>
      </c>
      <c r="G2" s="35" t="str">
        <f>+IF(VLOOKUP(B2,main!C2:Q62,15,FALSE)=0,"",VLOOKUP(B2,main!C2:Q62,15,FALSE))</f>
        <v/>
      </c>
    </row>
    <row r="3" spans="1:7" x14ac:dyDescent="0.25">
      <c r="A3" s="33" t="s">
        <v>145</v>
      </c>
      <c r="B3" s="33" t="s">
        <v>10</v>
      </c>
      <c r="C3" s="33" t="s">
        <v>11</v>
      </c>
      <c r="D3" s="33" t="s">
        <v>272</v>
      </c>
      <c r="E3" s="35" t="str">
        <f>+IF(VLOOKUP(B3,main!$C$2:$P$62,13,FALSE)=0,"",VLOOKUP(B3,main!$C$2:$P$62,13,FALSE))</f>
        <v/>
      </c>
      <c r="F3" s="35">
        <f>+IF(VLOOKUP(B3,main!C3:P63,14,FALSE)=0,"",VLOOKUP(B3,main!C3:P63,14,FALSE))</f>
        <v>1</v>
      </c>
      <c r="G3" s="35" t="str">
        <f>+IF(VLOOKUP(B3,main!C3:Q63,15,FALSE)=0,"",VLOOKUP(B3,main!C3:Q63,15,FALSE))</f>
        <v/>
      </c>
    </row>
    <row r="4" spans="1:7" x14ac:dyDescent="0.25">
      <c r="A4" s="33" t="s">
        <v>145</v>
      </c>
      <c r="B4" s="33" t="s">
        <v>13</v>
      </c>
      <c r="C4" s="33" t="s">
        <v>14</v>
      </c>
      <c r="D4" s="33" t="s">
        <v>273</v>
      </c>
      <c r="E4" s="35" t="str">
        <f>+IF(VLOOKUP(B4,main!$C$2:$P$62,13,FALSE)=0,"",VLOOKUP(B4,main!$C$2:$P$62,13,FALSE))</f>
        <v/>
      </c>
      <c r="F4" s="35">
        <f>+IF(VLOOKUP(B4,main!C4:P64,14,FALSE)=0,"",VLOOKUP(B4,main!C4:P64,14,FALSE))</f>
        <v>1</v>
      </c>
      <c r="G4" s="35" t="str">
        <f>+IF(VLOOKUP(B4,main!C4:Q64,15,FALSE)=0,"",VLOOKUP(B4,main!C4:Q64,15,FALSE))</f>
        <v/>
      </c>
    </row>
    <row r="5" spans="1:7" x14ac:dyDescent="0.25">
      <c r="A5" s="33" t="s">
        <v>145</v>
      </c>
      <c r="B5" s="33" t="s">
        <v>16</v>
      </c>
      <c r="C5" s="33" t="s">
        <v>17</v>
      </c>
      <c r="D5" s="33" t="s">
        <v>274</v>
      </c>
      <c r="E5" s="35">
        <f>+IF(VLOOKUP(B5,main!$C$2:$P$62,13,FALSE)=0,"",VLOOKUP(B5,main!$C$2:$P$62,13,FALSE))</f>
        <v>1</v>
      </c>
      <c r="F5" s="35">
        <f>+IF(VLOOKUP(B5,main!C5:P65,14,FALSE)=0,"",VLOOKUP(B5,main!C5:P65,14,FALSE))</f>
        <v>1</v>
      </c>
      <c r="G5" s="35" t="str">
        <f>+IF(VLOOKUP(B5,main!C5:Q65,15,FALSE)=0,"",VLOOKUP(B5,main!C5:Q65,15,FALSE))</f>
        <v/>
      </c>
    </row>
    <row r="6" spans="1:7" x14ac:dyDescent="0.25">
      <c r="A6" s="33" t="s">
        <v>145</v>
      </c>
      <c r="B6" s="33" t="s">
        <v>19</v>
      </c>
      <c r="C6" s="33" t="s">
        <v>20</v>
      </c>
      <c r="D6" s="33" t="s">
        <v>275</v>
      </c>
      <c r="E6" s="35">
        <f>+IF(VLOOKUP(B6,main!$C$2:$P$62,13,FALSE)=0,"",VLOOKUP(B6,main!$C$2:$P$62,13,FALSE))</f>
        <v>1</v>
      </c>
      <c r="F6" s="35">
        <f>+IF(VLOOKUP(B6,main!C6:P66,14,FALSE)=0,"",VLOOKUP(B6,main!C6:P66,14,FALSE))</f>
        <v>1</v>
      </c>
      <c r="G6" s="35">
        <f>+IF(VLOOKUP(B6,main!C6:Q66,15,FALSE)=0,"",VLOOKUP(B6,main!C6:Q66,15,FALSE))</f>
        <v>1</v>
      </c>
    </row>
    <row r="7" spans="1:7" x14ac:dyDescent="0.25">
      <c r="A7" s="33" t="s">
        <v>154</v>
      </c>
      <c r="B7" s="33" t="s">
        <v>81</v>
      </c>
      <c r="C7" s="33" t="s">
        <v>82</v>
      </c>
      <c r="D7" s="33" t="s">
        <v>276</v>
      </c>
      <c r="E7" s="35" t="str">
        <f>+IF(VLOOKUP(B7,main!$C$2:$P$62,13,FALSE)=0,"",VLOOKUP(B7,main!$C$2:$P$62,13,FALSE))</f>
        <v/>
      </c>
      <c r="F7" s="35">
        <f>+IF(VLOOKUP(B7,main!C7:P67,14,FALSE)=0,"",VLOOKUP(B7,main!C7:P67,14,FALSE))</f>
        <v>0.01</v>
      </c>
      <c r="G7" s="35" t="str">
        <f>+IF(VLOOKUP(B7,main!C7:Q67,15,FALSE)=0,"",VLOOKUP(B7,main!C7:Q67,15,FALSE))</f>
        <v/>
      </c>
    </row>
    <row r="8" spans="1:7" x14ac:dyDescent="0.25">
      <c r="A8" s="33" t="s">
        <v>155</v>
      </c>
      <c r="B8" s="33" t="s">
        <v>83</v>
      </c>
      <c r="C8" s="33" t="s">
        <v>84</v>
      </c>
      <c r="D8" s="33" t="s">
        <v>277</v>
      </c>
      <c r="E8" s="35">
        <f>+IF(VLOOKUP(B8,main!$C$2:$P$62,13,FALSE)=0,"",VLOOKUP(B8,main!$C$2:$P$62,13,FALSE))</f>
        <v>1</v>
      </c>
      <c r="F8" s="35">
        <f>+IF(VLOOKUP(B8,main!C8:P68,14,FALSE)=0,"",VLOOKUP(B8,main!C8:P68,14,FALSE))</f>
        <v>1</v>
      </c>
      <c r="G8" s="35" t="str">
        <f>+IF(VLOOKUP(B8,main!C8:Q68,15,FALSE)=0,"",VLOOKUP(B8,main!C8:Q68,15,FALSE))</f>
        <v/>
      </c>
    </row>
    <row r="9" spans="1:7" x14ac:dyDescent="0.25">
      <c r="A9" s="33" t="s">
        <v>155</v>
      </c>
      <c r="B9" s="33" t="s">
        <v>85</v>
      </c>
      <c r="C9" s="33" t="s">
        <v>86</v>
      </c>
      <c r="D9" s="33" t="s">
        <v>278</v>
      </c>
      <c r="E9" s="35">
        <f>+IF(VLOOKUP(B9,main!$C$2:$P$62,13,FALSE)=0,"",VLOOKUP(B9,main!$C$2:$P$62,13,FALSE))</f>
        <v>1</v>
      </c>
      <c r="F9" s="35">
        <f>+IF(VLOOKUP(B9,main!C9:P69,14,FALSE)=0,"",VLOOKUP(B9,main!C9:P69,14,FALSE))</f>
        <v>1</v>
      </c>
      <c r="G9" s="35" t="str">
        <f>+IF(VLOOKUP(B9,main!C9:Q69,15,FALSE)=0,"",VLOOKUP(B9,main!C9:Q69,15,FALSE))</f>
        <v/>
      </c>
    </row>
    <row r="10" spans="1:7" x14ac:dyDescent="0.25">
      <c r="A10" s="33" t="s">
        <v>155</v>
      </c>
      <c r="B10" s="33" t="s">
        <v>87</v>
      </c>
      <c r="C10" s="33" t="s">
        <v>88</v>
      </c>
      <c r="D10" s="33" t="s">
        <v>279</v>
      </c>
      <c r="E10" s="35">
        <f>+IF(VLOOKUP(B10,main!$C$2:$P$62,13,FALSE)=0,"",VLOOKUP(B10,main!$C$2:$P$62,13,FALSE))</f>
        <v>1</v>
      </c>
      <c r="F10" s="35">
        <f>+IF(VLOOKUP(B10,main!C10:P70,14,FALSE)=0,"",VLOOKUP(B10,main!C10:P70,14,FALSE))</f>
        <v>1</v>
      </c>
      <c r="G10" s="35" t="str">
        <f>+IF(VLOOKUP(B10,main!C10:Q70,15,FALSE)=0,"",VLOOKUP(B10,main!C10:Q70,15,FALSE))</f>
        <v/>
      </c>
    </row>
    <row r="11" spans="1:7" x14ac:dyDescent="0.25">
      <c r="A11" s="33" t="s">
        <v>156</v>
      </c>
      <c r="B11" s="33" t="s">
        <v>89</v>
      </c>
      <c r="C11" s="33" t="s">
        <v>90</v>
      </c>
      <c r="D11" s="33" t="s">
        <v>280</v>
      </c>
      <c r="E11" s="35" t="str">
        <f>+IF(VLOOKUP(B11,main!$C$2:$P$62,13,FALSE)=0,"",VLOOKUP(B11,main!$C$2:$P$62,13,FALSE))</f>
        <v/>
      </c>
      <c r="F11" s="35">
        <f>+IF(VLOOKUP(B11,main!C11:P71,14,FALSE)=0,"",VLOOKUP(B11,main!C11:P71,14,FALSE))</f>
        <v>1</v>
      </c>
      <c r="G11" s="35" t="str">
        <f>+IF(VLOOKUP(B11,main!C11:Q71,15,FALSE)=0,"",VLOOKUP(B11,main!C11:Q71,15,FALSE))</f>
        <v/>
      </c>
    </row>
    <row r="12" spans="1:7" x14ac:dyDescent="0.25">
      <c r="A12" s="33" t="s">
        <v>156</v>
      </c>
      <c r="B12" s="33" t="s">
        <v>91</v>
      </c>
      <c r="C12" s="33" t="s">
        <v>92</v>
      </c>
      <c r="D12" s="33" t="s">
        <v>281</v>
      </c>
      <c r="E12" s="35" t="str">
        <f>+IF(VLOOKUP(B12,main!$C$2:$P$62,13,FALSE)=0,"",VLOOKUP(B12,main!$C$2:$P$62,13,FALSE))</f>
        <v/>
      </c>
      <c r="F12" s="35">
        <f>+IF(VLOOKUP(B12,main!C12:P72,14,FALSE)=0,"",VLOOKUP(B12,main!C12:P72,14,FALSE))</f>
        <v>1</v>
      </c>
      <c r="G12" s="35" t="str">
        <f>+IF(VLOOKUP(B12,main!C12:Q72,15,FALSE)=0,"",VLOOKUP(B12,main!C12:Q72,15,FALSE))</f>
        <v/>
      </c>
    </row>
    <row r="13" spans="1:7" x14ac:dyDescent="0.25">
      <c r="A13" s="33" t="s">
        <v>157</v>
      </c>
      <c r="B13" s="33" t="s">
        <v>93</v>
      </c>
      <c r="C13" s="33" t="s">
        <v>94</v>
      </c>
      <c r="D13" s="33" t="s">
        <v>282</v>
      </c>
      <c r="E13" s="35">
        <f>+IF(VLOOKUP(B13,main!$C$2:$P$62,13,FALSE)=0,"",VLOOKUP(B13,main!$C$2:$P$62,13,FALSE))</f>
        <v>1</v>
      </c>
      <c r="F13" s="35">
        <f>+IF(VLOOKUP(B13,main!C13:P73,14,FALSE)=0,"",VLOOKUP(B13,main!C13:P73,14,FALSE))</f>
        <v>1</v>
      </c>
      <c r="G13" s="35" t="str">
        <f>+IF(VLOOKUP(B13,main!C13:Q73,15,FALSE)=0,"",VLOOKUP(B13,main!C13:Q73,15,FALSE))</f>
        <v/>
      </c>
    </row>
    <row r="14" spans="1:7" x14ac:dyDescent="0.25">
      <c r="A14" s="33" t="s">
        <v>157</v>
      </c>
      <c r="B14" s="33" t="s">
        <v>95</v>
      </c>
      <c r="C14" s="33" t="s">
        <v>96</v>
      </c>
      <c r="D14" s="33" t="s">
        <v>329</v>
      </c>
      <c r="E14" s="35">
        <f>+IF(VLOOKUP(B14,main!$C$2:$P$62,13,FALSE)=0,"",VLOOKUP(B14,main!$C$2:$P$62,13,FALSE))</f>
        <v>0.6</v>
      </c>
      <c r="F14" s="35">
        <f>+IF(VLOOKUP(B14,main!C14:P74,14,FALSE)=0,"",VLOOKUP(B14,main!C14:P74,14,FALSE))</f>
        <v>1</v>
      </c>
      <c r="G14" s="35" t="str">
        <f>+IF(VLOOKUP(B14,main!C14:Q74,15,FALSE)=0,"",VLOOKUP(B14,main!C14:Q74,15,FALSE))</f>
        <v/>
      </c>
    </row>
    <row r="15" spans="1:7" x14ac:dyDescent="0.25">
      <c r="A15" s="33" t="s">
        <v>157</v>
      </c>
      <c r="B15" s="33" t="s">
        <v>97</v>
      </c>
      <c r="C15" s="33" t="s">
        <v>98</v>
      </c>
      <c r="D15" s="33" t="s">
        <v>283</v>
      </c>
      <c r="E15" s="35" t="str">
        <f>+IF(VLOOKUP(B15,main!$C$2:$P$62,13,FALSE)=0,"",VLOOKUP(B15,main!$C$2:$P$62,13,FALSE))</f>
        <v/>
      </c>
      <c r="F15" s="35">
        <f>+IF(VLOOKUP(B15,main!C15:P75,14,FALSE)=0,"",VLOOKUP(B15,main!C15:P75,14,FALSE))</f>
        <v>1</v>
      </c>
      <c r="G15" s="35" t="str">
        <f>+IF(VLOOKUP(B15,main!C15:Q75,15,FALSE)=0,"",VLOOKUP(B15,main!C15:Q75,15,FALSE))</f>
        <v/>
      </c>
    </row>
    <row r="16" spans="1:7" x14ac:dyDescent="0.25">
      <c r="A16" s="33" t="s">
        <v>127</v>
      </c>
      <c r="B16" s="33" t="s">
        <v>128</v>
      </c>
      <c r="C16" s="33" t="s">
        <v>129</v>
      </c>
      <c r="D16" s="33" t="s">
        <v>284</v>
      </c>
      <c r="E16" s="35">
        <f>+IF(VLOOKUP(B16,main!$C$2:$P$62,13,FALSE)=0,"",VLOOKUP(B16,main!$C$2:$P$62,13,FALSE))</f>
        <v>1</v>
      </c>
      <c r="F16" s="35">
        <f>+IF(VLOOKUP(B16,main!C16:P76,14,FALSE)=0,"",VLOOKUP(B16,main!C16:P76,14,FALSE))</f>
        <v>1</v>
      </c>
      <c r="G16" s="35" t="str">
        <f>+IF(VLOOKUP(B16,main!C16:Q76,15,FALSE)=0,"",VLOOKUP(B16,main!C16:Q76,15,FALSE))</f>
        <v/>
      </c>
    </row>
    <row r="17" spans="1:7" x14ac:dyDescent="0.25">
      <c r="A17" s="33" t="s">
        <v>127</v>
      </c>
      <c r="B17" s="33" t="s">
        <v>130</v>
      </c>
      <c r="C17" s="33" t="s">
        <v>131</v>
      </c>
      <c r="D17" s="33" t="s">
        <v>285</v>
      </c>
      <c r="E17" s="35">
        <f>+IF(VLOOKUP(B17,main!$C$2:$P$62,13,FALSE)=0,"",VLOOKUP(B17,main!$C$2:$P$62,13,FALSE))</f>
        <v>1</v>
      </c>
      <c r="F17" s="35">
        <f>+IF(VLOOKUP(B17,main!C17:P77,14,FALSE)=0,"",VLOOKUP(B17,main!C17:P77,14,FALSE))</f>
        <v>1</v>
      </c>
      <c r="G17" s="35" t="str">
        <f>+IF(VLOOKUP(B17,main!C17:Q77,15,FALSE)=0,"",VLOOKUP(B17,main!C17:Q77,15,FALSE))</f>
        <v/>
      </c>
    </row>
    <row r="18" spans="1:7" x14ac:dyDescent="0.25">
      <c r="A18" s="33" t="s">
        <v>127</v>
      </c>
      <c r="B18" s="33" t="s">
        <v>132</v>
      </c>
      <c r="C18" s="33" t="s">
        <v>133</v>
      </c>
      <c r="D18" s="33" t="s">
        <v>286</v>
      </c>
      <c r="E18" s="35">
        <f>+IF(VLOOKUP(B18,main!$C$2:$P$62,13,FALSE)=0,"",VLOOKUP(B18,main!$C$2:$P$62,13,FALSE))</f>
        <v>1</v>
      </c>
      <c r="F18" s="35">
        <f>+IF(VLOOKUP(B18,main!C18:P78,14,FALSE)=0,"",VLOOKUP(B18,main!C18:P78,14,FALSE))</f>
        <v>1</v>
      </c>
      <c r="G18" s="35" t="str">
        <f>+IF(VLOOKUP(B18,main!C18:Q78,15,FALSE)=0,"",VLOOKUP(B18,main!C18:Q78,15,FALSE))</f>
        <v/>
      </c>
    </row>
    <row r="19" spans="1:7" x14ac:dyDescent="0.25">
      <c r="A19" s="33" t="s">
        <v>127</v>
      </c>
      <c r="B19" s="33" t="s">
        <v>134</v>
      </c>
      <c r="C19" s="33" t="s">
        <v>135</v>
      </c>
      <c r="D19" s="33" t="s">
        <v>330</v>
      </c>
      <c r="E19" s="35" t="str">
        <f>+IF(VLOOKUP(B19,main!$C$2:$P$62,13,FALSE)=0,"",VLOOKUP(B19,main!$C$2:$P$62,13,FALSE))</f>
        <v/>
      </c>
      <c r="F19" s="35">
        <f>+IF(VLOOKUP(B19,main!C19:P79,14,FALSE)=0,"",VLOOKUP(B19,main!C19:P79,14,FALSE))</f>
        <v>1</v>
      </c>
      <c r="G19" s="35" t="str">
        <f>+IF(VLOOKUP(B19,main!C19:Q79,15,FALSE)=0,"",VLOOKUP(B19,main!C19:Q79,15,FALSE))</f>
        <v/>
      </c>
    </row>
    <row r="20" spans="1:7" x14ac:dyDescent="0.25">
      <c r="A20" s="33" t="s">
        <v>127</v>
      </c>
      <c r="B20" s="33" t="s">
        <v>136</v>
      </c>
      <c r="C20" s="33" t="s">
        <v>137</v>
      </c>
      <c r="D20" s="33" t="s">
        <v>287</v>
      </c>
      <c r="E20" s="35" t="str">
        <f>+IF(VLOOKUP(B20,main!$C$2:$P$62,13,FALSE)=0,"",VLOOKUP(B20,main!$C$2:$P$62,13,FALSE))</f>
        <v/>
      </c>
      <c r="F20" s="35">
        <f>+IF(VLOOKUP(B20,main!C20:P80,14,FALSE)=0,"",VLOOKUP(B20,main!C20:P80,14,FALSE))</f>
        <v>1</v>
      </c>
      <c r="G20" s="35" t="str">
        <f>+IF(VLOOKUP(B20,main!C20:Q80,15,FALSE)=0,"",VLOOKUP(B20,main!C20:Q80,15,FALSE))</f>
        <v/>
      </c>
    </row>
    <row r="21" spans="1:7" x14ac:dyDescent="0.25">
      <c r="A21" s="33" t="s">
        <v>127</v>
      </c>
      <c r="B21" s="33" t="s">
        <v>138</v>
      </c>
      <c r="C21" s="33" t="s">
        <v>139</v>
      </c>
      <c r="D21" s="33" t="s">
        <v>288</v>
      </c>
      <c r="E21" s="35" t="str">
        <f>+IF(VLOOKUP(B21,main!$C$2:$P$62,13,FALSE)=0,"",VLOOKUP(B21,main!$C$2:$P$62,13,FALSE))</f>
        <v/>
      </c>
      <c r="F21" s="35">
        <f>+IF(VLOOKUP(B21,main!C21:P81,14,FALSE)=0,"",VLOOKUP(B21,main!C21:P81,14,FALSE))</f>
        <v>1</v>
      </c>
      <c r="G21" s="35" t="str">
        <f>+IF(VLOOKUP(B21,main!C21:Q81,15,FALSE)=0,"",VLOOKUP(B21,main!C21:Q81,15,FALSE))</f>
        <v/>
      </c>
    </row>
    <row r="22" spans="1:7" x14ac:dyDescent="0.25">
      <c r="A22" s="33" t="s">
        <v>146</v>
      </c>
      <c r="B22" s="33" t="s">
        <v>22</v>
      </c>
      <c r="C22" s="33" t="s">
        <v>23</v>
      </c>
      <c r="D22" s="33" t="s">
        <v>289</v>
      </c>
      <c r="E22" s="35">
        <f>+IF(VLOOKUP(B22,main!$C$2:$P$62,13,FALSE)=0,"",VLOOKUP(B22,main!$C$2:$P$62,13,FALSE))</f>
        <v>0.89</v>
      </c>
      <c r="F22" s="35">
        <f>+IF(VLOOKUP(B22,main!C22:P82,14,FALSE)=0,"",VLOOKUP(B22,main!C22:P82,14,FALSE))</f>
        <v>1</v>
      </c>
      <c r="G22" s="35" t="str">
        <f>+IF(VLOOKUP(B22,main!C22:Q82,15,FALSE)=0,"",VLOOKUP(B22,main!C22:Q82,15,FALSE))</f>
        <v/>
      </c>
    </row>
    <row r="23" spans="1:7" x14ac:dyDescent="0.25">
      <c r="A23" s="33" t="s">
        <v>146</v>
      </c>
      <c r="B23" s="33" t="s">
        <v>24</v>
      </c>
      <c r="C23" s="33" t="s">
        <v>25</v>
      </c>
      <c r="D23" s="33" t="s">
        <v>290</v>
      </c>
      <c r="E23" s="35" t="str">
        <f>+IF(VLOOKUP(B23,main!$C$2:$P$62,13,FALSE)=0,"",VLOOKUP(B23,main!$C$2:$P$62,13,FALSE))</f>
        <v/>
      </c>
      <c r="F23" s="35" t="str">
        <f>+IF(VLOOKUP(B23,main!C23:P83,14,FALSE)=0,"",VLOOKUP(B23,main!C23:P83,14,FALSE))</f>
        <v/>
      </c>
      <c r="G23" s="35" t="str">
        <f>+IF(VLOOKUP(B23,main!C23:Q83,15,FALSE)=0,"",VLOOKUP(B23,main!C23:Q83,15,FALSE))</f>
        <v/>
      </c>
    </row>
    <row r="24" spans="1:7" x14ac:dyDescent="0.25">
      <c r="A24" s="33" t="s">
        <v>146</v>
      </c>
      <c r="B24" s="33" t="s">
        <v>26</v>
      </c>
      <c r="C24" s="33" t="s">
        <v>27</v>
      </c>
      <c r="D24" s="33" t="s">
        <v>291</v>
      </c>
      <c r="E24" s="35">
        <f>+IF(VLOOKUP(B24,main!$C$2:$P$62,13,FALSE)=0,"",VLOOKUP(B24,main!$C$2:$P$62,13,FALSE))</f>
        <v>2</v>
      </c>
      <c r="F24" s="35">
        <f>+IF(VLOOKUP(B24,main!C24:P84,14,FALSE)=0,"",VLOOKUP(B24,main!C24:P84,14,FALSE))</f>
        <v>2</v>
      </c>
      <c r="G24" s="35" t="str">
        <f>+IF(VLOOKUP(B24,main!C24:Q84,15,FALSE)=0,"",VLOOKUP(B24,main!C24:Q84,15,FALSE))</f>
        <v/>
      </c>
    </row>
    <row r="25" spans="1:7" x14ac:dyDescent="0.25">
      <c r="A25" s="33" t="s">
        <v>146</v>
      </c>
      <c r="B25" s="33" t="s">
        <v>28</v>
      </c>
      <c r="C25" s="33" t="s">
        <v>29</v>
      </c>
      <c r="D25" s="33" t="s">
        <v>292</v>
      </c>
      <c r="E25" s="35" t="str">
        <f>+IF(VLOOKUP(B25,main!$C$2:$P$62,13,FALSE)=0,"",VLOOKUP(B25,main!$C$2:$P$62,13,FALSE))</f>
        <v/>
      </c>
      <c r="F25" s="35" t="str">
        <f>+IF(VLOOKUP(B25,main!C25:P85,14,FALSE)=0,"",VLOOKUP(B25,main!C25:P85,14,FALSE))</f>
        <v/>
      </c>
      <c r="G25" s="35" t="str">
        <f>+IF(VLOOKUP(B25,main!C25:Q85,15,FALSE)=0,"",VLOOKUP(B25,main!C25:Q85,15,FALSE))</f>
        <v/>
      </c>
    </row>
    <row r="26" spans="1:7" x14ac:dyDescent="0.25">
      <c r="A26" s="33" t="s">
        <v>147</v>
      </c>
      <c r="B26" s="33" t="s">
        <v>31</v>
      </c>
      <c r="C26" s="33" t="s">
        <v>32</v>
      </c>
      <c r="D26" s="33" t="s">
        <v>293</v>
      </c>
      <c r="E26" s="35">
        <f>+IF(VLOOKUP(B26,main!$C$2:$P$62,13,FALSE)=0,"",VLOOKUP(B26,main!$C$2:$P$62,13,FALSE))</f>
        <v>1.05</v>
      </c>
      <c r="F26" s="35">
        <f>+IF(VLOOKUP(B26,main!C26:P86,14,FALSE)=0,"",VLOOKUP(B26,main!C26:P86,14,FALSE))</f>
        <v>1.05</v>
      </c>
      <c r="G26" s="35" t="str">
        <f>+IF(VLOOKUP(B26,main!C26:Q86,15,FALSE)=0,"",VLOOKUP(B26,main!C26:Q86,15,FALSE))</f>
        <v/>
      </c>
    </row>
    <row r="27" spans="1:7" x14ac:dyDescent="0.25">
      <c r="A27" s="33" t="s">
        <v>147</v>
      </c>
      <c r="B27" s="33" t="s">
        <v>34</v>
      </c>
      <c r="C27" s="33" t="s">
        <v>35</v>
      </c>
      <c r="D27" s="33" t="s">
        <v>294</v>
      </c>
      <c r="E27" s="35">
        <f>+IF(VLOOKUP(B27,main!$C$2:$P$62,13,FALSE)=0,"",VLOOKUP(B27,main!$C$2:$P$62,13,FALSE))</f>
        <v>1</v>
      </c>
      <c r="F27" s="35">
        <f>+IF(VLOOKUP(B27,main!C27:P87,14,FALSE)=0,"",VLOOKUP(B27,main!C27:P87,14,FALSE))</f>
        <v>1</v>
      </c>
      <c r="G27" s="35" t="str">
        <f>+IF(VLOOKUP(B27,main!C27:Q87,15,FALSE)=0,"",VLOOKUP(B27,main!C27:Q87,15,FALSE))</f>
        <v/>
      </c>
    </row>
    <row r="28" spans="1:7" x14ac:dyDescent="0.25">
      <c r="A28" s="33" t="s">
        <v>147</v>
      </c>
      <c r="B28" s="33" t="s">
        <v>37</v>
      </c>
      <c r="C28" s="33" t="s">
        <v>38</v>
      </c>
      <c r="D28" s="33" t="s">
        <v>295</v>
      </c>
      <c r="E28" s="35">
        <f>+IF(VLOOKUP(B28,main!$C$2:$P$62,13,FALSE)=0,"",VLOOKUP(B28,main!$C$2:$P$62,13,FALSE))</f>
        <v>1</v>
      </c>
      <c r="F28" s="35">
        <f>+IF(VLOOKUP(B28,main!C28:P88,14,FALSE)=0,"",VLOOKUP(B28,main!C28:P88,14,FALSE))</f>
        <v>1</v>
      </c>
      <c r="G28" s="35" t="str">
        <f>+IF(VLOOKUP(B28,main!C28:Q88,15,FALSE)=0,"",VLOOKUP(B28,main!C28:Q88,15,FALSE))</f>
        <v/>
      </c>
    </row>
    <row r="29" spans="1:7" x14ac:dyDescent="0.25">
      <c r="A29" s="33" t="s">
        <v>147</v>
      </c>
      <c r="B29" s="33" t="s">
        <v>39</v>
      </c>
      <c r="C29" s="33" t="s">
        <v>40</v>
      </c>
      <c r="D29" s="33" t="s">
        <v>296</v>
      </c>
      <c r="E29" s="35">
        <f>+IF(VLOOKUP(B29,main!$C$2:$P$62,13,FALSE)=0,"",VLOOKUP(B29,main!$C$2:$P$62,13,FALSE))</f>
        <v>1</v>
      </c>
      <c r="F29" s="35">
        <f>+IF(VLOOKUP(B29,main!C29:P89,14,FALSE)=0,"",VLOOKUP(B29,main!C29:P89,14,FALSE))</f>
        <v>1</v>
      </c>
      <c r="G29" s="35" t="str">
        <f>+IF(VLOOKUP(B29,main!C29:Q89,15,FALSE)=0,"",VLOOKUP(B29,main!C29:Q89,15,FALSE))</f>
        <v/>
      </c>
    </row>
    <row r="30" spans="1:7" x14ac:dyDescent="0.25">
      <c r="A30" s="33" t="s">
        <v>148</v>
      </c>
      <c r="B30" s="33" t="s">
        <v>42</v>
      </c>
      <c r="C30" s="33" t="s">
        <v>43</v>
      </c>
      <c r="D30" s="33" t="s">
        <v>297</v>
      </c>
      <c r="E30" s="35" t="str">
        <f>+IF(VLOOKUP(B30,main!$C$2:$P$62,13,FALSE)=0,"",VLOOKUP(B30,main!$C$2:$P$62,13,FALSE))</f>
        <v/>
      </c>
      <c r="F30" s="35">
        <f>+IF(VLOOKUP(B30,main!C30:P90,14,FALSE)=0,"",VLOOKUP(B30,main!C30:P90,14,FALSE))</f>
        <v>1</v>
      </c>
      <c r="G30" s="35" t="str">
        <f>+IF(VLOOKUP(B30,main!C30:Q90,15,FALSE)=0,"",VLOOKUP(B30,main!C30:Q90,15,FALSE))</f>
        <v/>
      </c>
    </row>
    <row r="31" spans="1:7" x14ac:dyDescent="0.25">
      <c r="A31" s="33" t="s">
        <v>148</v>
      </c>
      <c r="B31" s="33" t="s">
        <v>44</v>
      </c>
      <c r="C31" s="33" t="s">
        <v>45</v>
      </c>
      <c r="D31" s="33" t="s">
        <v>298</v>
      </c>
      <c r="E31" s="35" t="str">
        <f>+IF(VLOOKUP(B31,main!$C$2:$P$62,13,FALSE)=0,"",VLOOKUP(B31,main!$C$2:$P$62,13,FALSE))</f>
        <v/>
      </c>
      <c r="F31" s="35">
        <f>+IF(VLOOKUP(B31,main!C31:P91,14,FALSE)=0,"",VLOOKUP(B31,main!C31:P91,14,FALSE))</f>
        <v>1</v>
      </c>
      <c r="G31" s="35" t="str">
        <f>+IF(VLOOKUP(B31,main!C31:Q91,15,FALSE)=0,"",VLOOKUP(B31,main!C31:Q91,15,FALSE))</f>
        <v/>
      </c>
    </row>
    <row r="32" spans="1:7" x14ac:dyDescent="0.25">
      <c r="A32" s="33" t="s">
        <v>148</v>
      </c>
      <c r="B32" s="33" t="s">
        <v>46</v>
      </c>
      <c r="C32" s="33" t="s">
        <v>47</v>
      </c>
      <c r="D32" s="33" t="s">
        <v>299</v>
      </c>
      <c r="E32" s="35">
        <f>+IF(VLOOKUP(B32,main!$C$2:$P$62,13,FALSE)=0,"",VLOOKUP(B32,main!$C$2:$P$62,13,FALSE))</f>
        <v>0.7</v>
      </c>
      <c r="F32" s="35">
        <f>+IF(VLOOKUP(B32,main!C32:P92,14,FALSE)=0,"",VLOOKUP(B32,main!C32:P92,14,FALSE))</f>
        <v>0.7</v>
      </c>
      <c r="G32" s="35">
        <f>+IF(VLOOKUP(B32,main!C32:Q92,15,FALSE)=0,"",VLOOKUP(B32,main!C32:Q92,15,FALSE))</f>
        <v>0.7</v>
      </c>
    </row>
    <row r="33" spans="1:7" x14ac:dyDescent="0.25">
      <c r="A33" s="33" t="s">
        <v>150</v>
      </c>
      <c r="B33" s="33" t="s">
        <v>53</v>
      </c>
      <c r="C33" s="33" t="s">
        <v>54</v>
      </c>
      <c r="D33" s="33" t="s">
        <v>300</v>
      </c>
      <c r="E33" s="35" t="str">
        <f>+IF(VLOOKUP(B33,main!$C$2:$P$62,13,FALSE)=0,"",VLOOKUP(B33,main!$C$2:$P$62,13,FALSE))</f>
        <v/>
      </c>
      <c r="F33" s="35" t="str">
        <f>+IF(VLOOKUP(B33,main!C33:P93,14,FALSE)=0,"",VLOOKUP(B33,main!C33:P93,14,FALSE))</f>
        <v/>
      </c>
      <c r="G33" s="35" t="str">
        <f>+IF(VLOOKUP(B33,main!C33:Q93,15,FALSE)=0,"",VLOOKUP(B33,main!C33:Q93,15,FALSE))</f>
        <v/>
      </c>
    </row>
    <row r="34" spans="1:7" x14ac:dyDescent="0.25">
      <c r="A34" s="33" t="s">
        <v>150</v>
      </c>
      <c r="B34" s="33" t="s">
        <v>55</v>
      </c>
      <c r="C34" s="33" t="s">
        <v>56</v>
      </c>
      <c r="D34" s="33" t="s">
        <v>301</v>
      </c>
      <c r="E34" s="35" t="str">
        <f>+IF(VLOOKUP(B34,main!$C$2:$P$62,13,FALSE)=0,"",VLOOKUP(B34,main!$C$2:$P$62,13,FALSE))</f>
        <v/>
      </c>
      <c r="F34" s="35">
        <f>+IF(VLOOKUP(B34,main!C34:P94,14,FALSE)=0,"",VLOOKUP(B34,main!C34:P94,14,FALSE))</f>
        <v>1</v>
      </c>
      <c r="G34" s="35" t="str">
        <f>+IF(VLOOKUP(B34,main!C34:Q94,15,FALSE)=0,"",VLOOKUP(B34,main!C34:Q94,15,FALSE))</f>
        <v/>
      </c>
    </row>
    <row r="35" spans="1:7" x14ac:dyDescent="0.25">
      <c r="A35" s="33" t="s">
        <v>158</v>
      </c>
      <c r="B35" s="33" t="s">
        <v>99</v>
      </c>
      <c r="C35" s="33" t="s">
        <v>100</v>
      </c>
      <c r="D35" s="33" t="s">
        <v>302</v>
      </c>
      <c r="E35" s="35" t="str">
        <f>+IF(VLOOKUP(B35,main!$C$2:$P$62,13,FALSE)=0,"",VLOOKUP(B35,main!$C$2:$P$62,13,FALSE))</f>
        <v/>
      </c>
      <c r="F35" s="35">
        <f>+IF(VLOOKUP(B35,main!C35:P95,14,FALSE)=0,"",VLOOKUP(B35,main!C35:P95,14,FALSE))</f>
        <v>1</v>
      </c>
      <c r="G35" s="35" t="str">
        <f>+IF(VLOOKUP(B35,main!C35:Q95,15,FALSE)=0,"",VLOOKUP(B35,main!C35:Q95,15,FALSE))</f>
        <v/>
      </c>
    </row>
    <row r="36" spans="1:7" x14ac:dyDescent="0.25">
      <c r="A36" s="33" t="s">
        <v>158</v>
      </c>
      <c r="B36" s="33" t="s">
        <v>101</v>
      </c>
      <c r="C36" s="33" t="s">
        <v>102</v>
      </c>
      <c r="D36" s="33" t="s">
        <v>303</v>
      </c>
      <c r="E36" s="35" t="str">
        <f>+IF(VLOOKUP(B36,main!$C$2:$P$62,13,FALSE)=0,"",VLOOKUP(B36,main!$C$2:$P$62,13,FALSE))</f>
        <v/>
      </c>
      <c r="F36" s="35">
        <f>+IF(VLOOKUP(B36,main!C36:P96,14,FALSE)=0,"",VLOOKUP(B36,main!C36:P96,14,FALSE))</f>
        <v>1</v>
      </c>
      <c r="G36" s="35" t="str">
        <f>+IF(VLOOKUP(B36,main!C36:Q96,15,FALSE)=0,"",VLOOKUP(B36,main!C36:Q96,15,FALSE))</f>
        <v/>
      </c>
    </row>
    <row r="37" spans="1:7" x14ac:dyDescent="0.25">
      <c r="A37" s="33" t="s">
        <v>158</v>
      </c>
      <c r="B37" s="33" t="s">
        <v>103</v>
      </c>
      <c r="C37" s="33" t="s">
        <v>104</v>
      </c>
      <c r="D37" s="33" t="s">
        <v>304</v>
      </c>
      <c r="E37" s="35" t="str">
        <f>+IF(VLOOKUP(B37,main!$C$2:$P$62,13,FALSE)=0,"",VLOOKUP(B37,main!$C$2:$P$62,13,FALSE))</f>
        <v/>
      </c>
      <c r="F37" s="35">
        <f>+IF(VLOOKUP(B37,main!C37:P97,14,FALSE)=0,"",VLOOKUP(B37,main!C37:P97,14,FALSE))</f>
        <v>1</v>
      </c>
      <c r="G37" s="35" t="str">
        <f>+IF(VLOOKUP(B37,main!C37:Q97,15,FALSE)=0,"",VLOOKUP(B37,main!C37:Q97,15,FALSE))</f>
        <v/>
      </c>
    </row>
    <row r="38" spans="1:7" x14ac:dyDescent="0.25">
      <c r="A38" s="33" t="s">
        <v>149</v>
      </c>
      <c r="B38" s="33" t="s">
        <v>48</v>
      </c>
      <c r="C38" s="33" t="s">
        <v>49</v>
      </c>
      <c r="D38" s="33" t="s">
        <v>305</v>
      </c>
      <c r="E38" s="35">
        <f>+IF(VLOOKUP(B38,main!$C$2:$P$62,13,FALSE)=0,"",VLOOKUP(B38,main!$C$2:$P$62,13,FALSE))</f>
        <v>1</v>
      </c>
      <c r="F38" s="35">
        <f>+IF(VLOOKUP(B38,main!C38:P98,14,FALSE)=0,"",VLOOKUP(B38,main!C38:P98,14,FALSE))</f>
        <v>1</v>
      </c>
      <c r="G38" s="35" t="str">
        <f>+IF(VLOOKUP(B38,main!C38:Q98,15,FALSE)=0,"",VLOOKUP(B38,main!C38:Q98,15,FALSE))</f>
        <v/>
      </c>
    </row>
    <row r="39" spans="1:7" x14ac:dyDescent="0.25">
      <c r="A39" s="33" t="s">
        <v>149</v>
      </c>
      <c r="B39" s="33" t="s">
        <v>51</v>
      </c>
      <c r="C39" s="33" t="s">
        <v>52</v>
      </c>
      <c r="D39" s="33" t="s">
        <v>306</v>
      </c>
      <c r="E39" s="35">
        <f>+IF(VLOOKUP(B39,main!$C$2:$P$62,13,FALSE)=0,"",VLOOKUP(B39,main!$C$2:$P$62,13,FALSE))</f>
        <v>1</v>
      </c>
      <c r="F39" s="35">
        <f>+IF(VLOOKUP(B39,main!C39:P99,14,FALSE)=0,"",VLOOKUP(B39,main!C39:P99,14,FALSE))</f>
        <v>1</v>
      </c>
      <c r="G39" s="35" t="str">
        <f>+IF(VLOOKUP(B39,main!C39:Q99,15,FALSE)=0,"",VLOOKUP(B39,main!C39:Q99,15,FALSE))</f>
        <v/>
      </c>
    </row>
    <row r="40" spans="1:7" x14ac:dyDescent="0.25">
      <c r="A40" s="33" t="s">
        <v>159</v>
      </c>
      <c r="B40" s="33" t="s">
        <v>105</v>
      </c>
      <c r="C40" s="33" t="s">
        <v>106</v>
      </c>
      <c r="D40" s="33" t="s">
        <v>307</v>
      </c>
      <c r="E40" s="35">
        <f>+IF(VLOOKUP(B40,main!$C$2:$P$62,13,FALSE)=0,"",VLOOKUP(B40,main!$C$2:$P$62,13,FALSE))</f>
        <v>1</v>
      </c>
      <c r="F40" s="35">
        <f>+IF(VLOOKUP(B40,main!C40:P100,14,FALSE)=0,"",VLOOKUP(B40,main!C40:P100,14,FALSE))</f>
        <v>2</v>
      </c>
      <c r="G40" s="35" t="str">
        <f>+IF(VLOOKUP(B40,main!C40:Q100,15,FALSE)=0,"",VLOOKUP(B40,main!C40:Q100,15,FALSE))</f>
        <v/>
      </c>
    </row>
    <row r="41" spans="1:7" x14ac:dyDescent="0.25">
      <c r="A41" s="33" t="s">
        <v>160</v>
      </c>
      <c r="B41" s="33" t="s">
        <v>107</v>
      </c>
      <c r="C41" s="33" t="s">
        <v>108</v>
      </c>
      <c r="D41" s="33" t="s">
        <v>331</v>
      </c>
      <c r="E41" s="35">
        <f>+IF(VLOOKUP(B41,main!$C$2:$P$62,13,FALSE)=0,"",VLOOKUP(B41,main!$C$2:$P$62,13,FALSE))</f>
        <v>0.5</v>
      </c>
      <c r="F41" s="35">
        <f>+IF(VLOOKUP(B41,main!C41:P101,14,FALSE)=0,"",VLOOKUP(B41,main!C41:P101,14,FALSE))</f>
        <v>2</v>
      </c>
      <c r="G41" s="35" t="str">
        <f>+IF(VLOOKUP(B41,main!C41:Q101,15,FALSE)=0,"",VLOOKUP(B41,main!C41:Q101,15,FALSE))</f>
        <v/>
      </c>
    </row>
    <row r="42" spans="1:7" x14ac:dyDescent="0.25">
      <c r="A42" s="33" t="s">
        <v>160</v>
      </c>
      <c r="B42" s="33" t="s">
        <v>109</v>
      </c>
      <c r="C42" s="33" t="s">
        <v>110</v>
      </c>
      <c r="D42" s="33" t="s">
        <v>308</v>
      </c>
      <c r="E42" s="35">
        <f>+IF(VLOOKUP(B42,main!$C$2:$P$62,13,FALSE)=0,"",VLOOKUP(B42,main!$C$2:$P$62,13,FALSE))</f>
        <v>0.9</v>
      </c>
      <c r="F42" s="35">
        <f>+IF(VLOOKUP(B42,main!C42:P102,14,FALSE)=0,"",VLOOKUP(B42,main!C42:P102,14,FALSE))</f>
        <v>2</v>
      </c>
      <c r="G42" s="35" t="str">
        <f>+IF(VLOOKUP(B42,main!C42:Q102,15,FALSE)=0,"",VLOOKUP(B42,main!C42:Q102,15,FALSE))</f>
        <v/>
      </c>
    </row>
    <row r="43" spans="1:7" x14ac:dyDescent="0.25">
      <c r="A43" s="33" t="s">
        <v>160</v>
      </c>
      <c r="B43" s="33" t="s">
        <v>111</v>
      </c>
      <c r="C43" s="33" t="s">
        <v>112</v>
      </c>
      <c r="D43" s="33" t="s">
        <v>309</v>
      </c>
      <c r="E43" s="35" t="str">
        <f>+IF(VLOOKUP(B43,main!$C$2:$P$62,13,FALSE)=0,"",VLOOKUP(B43,main!$C$2:$P$62,13,FALSE))</f>
        <v/>
      </c>
      <c r="F43" s="35">
        <f>+IF(VLOOKUP(B43,main!C43:P103,14,FALSE)=0,"",VLOOKUP(B43,main!C43:P103,14,FALSE))</f>
        <v>1</v>
      </c>
      <c r="G43" s="35" t="str">
        <f>+IF(VLOOKUP(B43,main!C43:Q103,15,FALSE)=0,"",VLOOKUP(B43,main!C43:Q103,15,FALSE))</f>
        <v/>
      </c>
    </row>
    <row r="44" spans="1:7" x14ac:dyDescent="0.25">
      <c r="A44" s="33" t="s">
        <v>160</v>
      </c>
      <c r="B44" s="33" t="s">
        <v>113</v>
      </c>
      <c r="C44" s="33" t="s">
        <v>114</v>
      </c>
      <c r="D44" s="33" t="s">
        <v>310</v>
      </c>
      <c r="E44" s="35" t="str">
        <f>+IF(VLOOKUP(B44,main!$C$2:$P$62,13,FALSE)=0,"",VLOOKUP(B44,main!$C$2:$P$62,13,FALSE))</f>
        <v/>
      </c>
      <c r="F44" s="35">
        <f>+IF(VLOOKUP(B44,main!C44:P104,14,FALSE)=0,"",VLOOKUP(B44,main!C44:P104,14,FALSE))</f>
        <v>1</v>
      </c>
      <c r="G44" s="35" t="str">
        <f>+IF(VLOOKUP(B44,main!C44:Q104,15,FALSE)=0,"",VLOOKUP(B44,main!C44:Q104,15,FALSE))</f>
        <v/>
      </c>
    </row>
    <row r="45" spans="1:7" x14ac:dyDescent="0.25">
      <c r="A45" s="33" t="s">
        <v>160</v>
      </c>
      <c r="B45" s="33" t="s">
        <v>115</v>
      </c>
      <c r="C45" s="33" t="s">
        <v>116</v>
      </c>
      <c r="D45" s="33" t="s">
        <v>311</v>
      </c>
      <c r="E45" s="35">
        <f>+IF(VLOOKUP(B45,main!$C$2:$P$62,13,FALSE)=0,"",VLOOKUP(B45,main!$C$2:$P$62,13,FALSE))</f>
        <v>0.5</v>
      </c>
      <c r="F45" s="35">
        <f>+IF(VLOOKUP(B45,main!C45:P105,14,FALSE)=0,"",VLOOKUP(B45,main!C45:P105,14,FALSE))</f>
        <v>2</v>
      </c>
      <c r="G45" s="35" t="str">
        <f>+IF(VLOOKUP(B45,main!C45:Q105,15,FALSE)=0,"",VLOOKUP(B45,main!C45:Q105,15,FALSE))</f>
        <v/>
      </c>
    </row>
    <row r="46" spans="1:7" x14ac:dyDescent="0.25">
      <c r="A46" s="33" t="s">
        <v>160</v>
      </c>
      <c r="B46" s="33" t="s">
        <v>117</v>
      </c>
      <c r="C46" s="33" t="s">
        <v>118</v>
      </c>
      <c r="D46" s="33" t="s">
        <v>312</v>
      </c>
      <c r="E46" s="35">
        <f>+IF(VLOOKUP(B46,main!$C$2:$P$62,13,FALSE)=0,"",VLOOKUP(B46,main!$C$2:$P$62,13,FALSE))</f>
        <v>0.5</v>
      </c>
      <c r="F46" s="35">
        <f>+IF(VLOOKUP(B46,main!C46:P106,14,FALSE)=0,"",VLOOKUP(B46,main!C46:P106,14,FALSE))</f>
        <v>2</v>
      </c>
      <c r="G46" s="35" t="str">
        <f>+IF(VLOOKUP(B46,main!C46:Q106,15,FALSE)=0,"",VLOOKUP(B46,main!C46:Q106,15,FALSE))</f>
        <v/>
      </c>
    </row>
    <row r="47" spans="1:7" x14ac:dyDescent="0.25">
      <c r="A47" s="33" t="s">
        <v>160</v>
      </c>
      <c r="B47" s="33" t="s">
        <v>119</v>
      </c>
      <c r="C47" s="33" t="s">
        <v>120</v>
      </c>
      <c r="D47" s="33" t="s">
        <v>313</v>
      </c>
      <c r="E47" s="35" t="str">
        <f>+IF(VLOOKUP(B47,main!$C$2:$P$62,13,FALSE)=0,"",VLOOKUP(B47,main!$C$2:$P$62,13,FALSE))</f>
        <v/>
      </c>
      <c r="F47" s="35">
        <f>+IF(VLOOKUP(B47,main!C47:P107,14,FALSE)=0,"",VLOOKUP(B47,main!C47:P107,14,FALSE))</f>
        <v>1</v>
      </c>
      <c r="G47" s="35" t="str">
        <f>+IF(VLOOKUP(B47,main!C47:Q107,15,FALSE)=0,"",VLOOKUP(B47,main!C47:Q107,15,FALSE))</f>
        <v/>
      </c>
    </row>
    <row r="48" spans="1:7" x14ac:dyDescent="0.25">
      <c r="A48" s="33" t="s">
        <v>160</v>
      </c>
      <c r="B48" s="33" t="s">
        <v>121</v>
      </c>
      <c r="C48" s="33" t="s">
        <v>122</v>
      </c>
      <c r="D48" s="33" t="s">
        <v>314</v>
      </c>
      <c r="E48" s="35">
        <f>+IF(VLOOKUP(B48,main!$C$2:$P$62,13,FALSE)=0,"",VLOOKUP(B48,main!$C$2:$P$62,13,FALSE))</f>
        <v>0.5</v>
      </c>
      <c r="F48" s="35">
        <f>+IF(VLOOKUP(B48,main!C48:P108,14,FALSE)=0,"",VLOOKUP(B48,main!C48:P108,14,FALSE))</f>
        <v>2</v>
      </c>
      <c r="G48" s="35" t="str">
        <f>+IF(VLOOKUP(B48,main!C48:Q108,15,FALSE)=0,"",VLOOKUP(B48,main!C48:Q108,15,FALSE))</f>
        <v/>
      </c>
    </row>
    <row r="49" spans="1:7" x14ac:dyDescent="0.25">
      <c r="A49" s="33" t="s">
        <v>160</v>
      </c>
      <c r="B49" s="33" t="s">
        <v>123</v>
      </c>
      <c r="C49" s="33" t="s">
        <v>124</v>
      </c>
      <c r="D49" s="33" t="s">
        <v>315</v>
      </c>
      <c r="E49" s="35">
        <f>+IF(VLOOKUP(B49,main!$C$2:$P$62,13,FALSE)=0,"",VLOOKUP(B49,main!$C$2:$P$62,13,FALSE))</f>
        <v>0.5</v>
      </c>
      <c r="F49" s="35">
        <f>+IF(VLOOKUP(B49,main!C49:P109,14,FALSE)=0,"",VLOOKUP(B49,main!C49:P109,14,FALSE))</f>
        <v>2</v>
      </c>
      <c r="G49" s="35" t="str">
        <f>+IF(VLOOKUP(B49,main!C49:Q109,15,FALSE)=0,"",VLOOKUP(B49,main!C49:Q109,15,FALSE))</f>
        <v/>
      </c>
    </row>
    <row r="50" spans="1:7" x14ac:dyDescent="0.25">
      <c r="A50" s="33" t="s">
        <v>160</v>
      </c>
      <c r="B50" s="33" t="s">
        <v>125</v>
      </c>
      <c r="C50" s="33" t="s">
        <v>126</v>
      </c>
      <c r="D50" s="33" t="s">
        <v>316</v>
      </c>
      <c r="E50" s="35">
        <f>+IF(VLOOKUP(B50,main!$C$2:$P$62,13,FALSE)=0,"",VLOOKUP(B50,main!$C$2:$P$62,13,FALSE))</f>
        <v>0.2</v>
      </c>
      <c r="F50" s="35">
        <f>+IF(VLOOKUP(B50,main!C50:P110,14,FALSE)=0,"",VLOOKUP(B50,main!C50:P110,14,FALSE))</f>
        <v>1</v>
      </c>
      <c r="G50" s="35" t="str">
        <f>+IF(VLOOKUP(B50,main!C50:Q110,15,FALSE)=0,"",VLOOKUP(B50,main!C50:Q110,15,FALSE))</f>
        <v/>
      </c>
    </row>
    <row r="51" spans="1:7" x14ac:dyDescent="0.25">
      <c r="A51" s="33" t="s">
        <v>161</v>
      </c>
      <c r="B51" s="33" t="s">
        <v>140</v>
      </c>
      <c r="C51" s="33" t="s">
        <v>69</v>
      </c>
      <c r="D51" s="33" t="s">
        <v>317</v>
      </c>
      <c r="E51" s="35" t="str">
        <f>+IF(VLOOKUP(B51,main!$C$2:$P$62,13,FALSE)=0,"",VLOOKUP(B51,main!$C$2:$P$62,13,FALSE))</f>
        <v/>
      </c>
      <c r="F51" s="35">
        <f>+IF(VLOOKUP(B51,main!C51:P111,14,FALSE)=0,"",VLOOKUP(B51,main!C51:P111,14,FALSE))</f>
        <v>1</v>
      </c>
      <c r="G51" s="35" t="str">
        <f>+IF(VLOOKUP(B51,main!C51:Q111,15,FALSE)=0,"",VLOOKUP(B51,main!C51:Q111,15,FALSE))</f>
        <v/>
      </c>
    </row>
    <row r="52" spans="1:7" x14ac:dyDescent="0.25">
      <c r="A52" s="33" t="s">
        <v>161</v>
      </c>
      <c r="B52" s="33" t="s">
        <v>141</v>
      </c>
      <c r="C52" s="33" t="s">
        <v>142</v>
      </c>
      <c r="D52" s="33" t="s">
        <v>318</v>
      </c>
      <c r="E52" s="35">
        <f>+IF(VLOOKUP(B52,main!$C$2:$P$62,13,FALSE)=0,"",VLOOKUP(B52,main!$C$2:$P$62,13,FALSE))</f>
        <v>0.5</v>
      </c>
      <c r="F52" s="35">
        <f>+IF(VLOOKUP(B52,main!C52:P112,14,FALSE)=0,"",VLOOKUP(B52,main!C52:P112,14,FALSE))</f>
        <v>1</v>
      </c>
      <c r="G52" s="35" t="str">
        <f>+IF(VLOOKUP(B52,main!C52:Q112,15,FALSE)=0,"",VLOOKUP(B52,main!C52:Q112,15,FALSE))</f>
        <v/>
      </c>
    </row>
    <row r="53" spans="1:7" x14ac:dyDescent="0.25">
      <c r="A53" s="33" t="s">
        <v>152</v>
      </c>
      <c r="B53" s="33" t="s">
        <v>58</v>
      </c>
      <c r="C53" s="33" t="s">
        <v>59</v>
      </c>
      <c r="D53" s="33" t="s">
        <v>319</v>
      </c>
      <c r="E53" s="35">
        <f>+IF(VLOOKUP(B53,main!$C$2:$P$62,13,FALSE)=0,"",VLOOKUP(B53,main!$C$2:$P$62,13,FALSE))</f>
        <v>0.5</v>
      </c>
      <c r="F53" s="35">
        <f>+IF(VLOOKUP(B53,main!C53:P113,14,FALSE)=0,"",VLOOKUP(B53,main!C53:P113,14,FALSE))</f>
        <v>2</v>
      </c>
      <c r="G53" s="35" t="str">
        <f>+IF(VLOOKUP(B53,main!C53:Q113,15,FALSE)=0,"",VLOOKUP(B53,main!C53:Q113,15,FALSE))</f>
        <v/>
      </c>
    </row>
    <row r="54" spans="1:7" x14ac:dyDescent="0.25">
      <c r="A54" s="33" t="s">
        <v>152</v>
      </c>
      <c r="B54" s="33" t="s">
        <v>60</v>
      </c>
      <c r="C54" s="33" t="s">
        <v>61</v>
      </c>
      <c r="D54" s="33" t="s">
        <v>320</v>
      </c>
      <c r="E54" s="35">
        <f>+IF(VLOOKUP(B54,main!$C$2:$P$62,13,FALSE)=0,"",VLOOKUP(B54,main!$C$2:$P$62,13,FALSE))</f>
        <v>0.5</v>
      </c>
      <c r="F54" s="35">
        <f>+IF(VLOOKUP(B54,main!C54:P114,14,FALSE)=0,"",VLOOKUP(B54,main!C54:P114,14,FALSE))</f>
        <v>2</v>
      </c>
      <c r="G54" s="35" t="str">
        <f>+IF(VLOOKUP(B54,main!C54:Q114,15,FALSE)=0,"",VLOOKUP(B54,main!C54:Q114,15,FALSE))</f>
        <v/>
      </c>
    </row>
    <row r="55" spans="1:7" x14ac:dyDescent="0.25">
      <c r="A55" s="33" t="s">
        <v>152</v>
      </c>
      <c r="B55" s="33" t="s">
        <v>62</v>
      </c>
      <c r="C55" s="33" t="s">
        <v>63</v>
      </c>
      <c r="D55" s="33" t="s">
        <v>321</v>
      </c>
      <c r="E55" s="35">
        <f>+IF(VLOOKUP(B55,main!$C$2:$P$62,13,FALSE)=0,"",VLOOKUP(B55,main!$C$2:$P$62,13,FALSE))</f>
        <v>0.5</v>
      </c>
      <c r="F55" s="35">
        <f>+IF(VLOOKUP(B55,main!C55:P115,14,FALSE)=0,"",VLOOKUP(B55,main!C55:P115,14,FALSE))</f>
        <v>2</v>
      </c>
      <c r="G55" s="35" t="str">
        <f>+IF(VLOOKUP(B55,main!C55:Q115,15,FALSE)=0,"",VLOOKUP(B55,main!C55:Q115,15,FALSE))</f>
        <v/>
      </c>
    </row>
    <row r="56" spans="1:7" x14ac:dyDescent="0.25">
      <c r="A56" s="33" t="s">
        <v>153</v>
      </c>
      <c r="B56" s="33" t="s">
        <v>64</v>
      </c>
      <c r="C56" s="33" t="s">
        <v>65</v>
      </c>
      <c r="D56" s="33" t="s">
        <v>322</v>
      </c>
      <c r="E56" s="35">
        <f>+IF(VLOOKUP(B56,main!$C$2:$P$62,13,FALSE)=0,"",VLOOKUP(B56,main!$C$2:$P$62,13,FALSE))</f>
        <v>1</v>
      </c>
      <c r="F56" s="35">
        <f>+IF(VLOOKUP(B56,main!C56:P116,14,FALSE)=0,"",VLOOKUP(B56,main!C56:P116,14,FALSE))</f>
        <v>2</v>
      </c>
      <c r="G56" s="35" t="str">
        <f>+IF(VLOOKUP(B56,main!C56:Q116,15,FALSE)=0,"",VLOOKUP(B56,main!C56:Q116,15,FALSE))</f>
        <v/>
      </c>
    </row>
    <row r="57" spans="1:7" x14ac:dyDescent="0.25">
      <c r="A57" s="33" t="s">
        <v>153</v>
      </c>
      <c r="B57" s="33" t="s">
        <v>66</v>
      </c>
      <c r="C57" s="33" t="s">
        <v>67</v>
      </c>
      <c r="D57" s="33" t="s">
        <v>323</v>
      </c>
      <c r="E57" s="35" t="str">
        <f>+IF(VLOOKUP(B57,main!$C$2:$P$62,13,FALSE)=0,"",VLOOKUP(B57,main!$C$2:$P$62,13,FALSE))</f>
        <v/>
      </c>
      <c r="F57" s="35">
        <f>+IF(VLOOKUP(B57,main!C57:P117,14,FALSE)=0,"",VLOOKUP(B57,main!C57:P117,14,FALSE))</f>
        <v>1</v>
      </c>
      <c r="G57" s="35" t="str">
        <f>+IF(VLOOKUP(B57,main!C57:Q117,15,FALSE)=0,"",VLOOKUP(B57,main!C57:Q117,15,FALSE))</f>
        <v/>
      </c>
    </row>
    <row r="58" spans="1:7" x14ac:dyDescent="0.25">
      <c r="A58" s="33" t="s">
        <v>153</v>
      </c>
      <c r="B58" s="33" t="s">
        <v>68</v>
      </c>
      <c r="C58" s="33" t="s">
        <v>69</v>
      </c>
      <c r="D58" s="33" t="s">
        <v>324</v>
      </c>
      <c r="E58" s="35">
        <f>+IF(VLOOKUP(B58,main!$C$2:$P$62,13,FALSE)=0,"",VLOOKUP(B58,main!$C$2:$P$62,13,FALSE))</f>
        <v>1</v>
      </c>
      <c r="F58" s="35">
        <f>+IF(VLOOKUP(B58,main!C58:P118,14,FALSE)=0,"",VLOOKUP(B58,main!C58:P118,14,FALSE))</f>
        <v>2</v>
      </c>
      <c r="G58" s="35" t="str">
        <f>+IF(VLOOKUP(B58,main!C58:Q118,15,FALSE)=0,"",VLOOKUP(B58,main!C58:Q118,15,FALSE))</f>
        <v/>
      </c>
    </row>
    <row r="59" spans="1:7" x14ac:dyDescent="0.25">
      <c r="A59" s="33" t="s">
        <v>153</v>
      </c>
      <c r="B59" s="33" t="s">
        <v>71</v>
      </c>
      <c r="C59" s="33" t="s">
        <v>72</v>
      </c>
      <c r="D59" s="33" t="s">
        <v>325</v>
      </c>
      <c r="E59" s="35">
        <f>+IF(VLOOKUP(B59,main!$C$2:$P$62,13,FALSE)=0,"",VLOOKUP(B59,main!$C$2:$P$62,13,FALSE))</f>
        <v>1</v>
      </c>
      <c r="F59" s="35">
        <f>+IF(VLOOKUP(B59,main!C59:P119,14,FALSE)=0,"",VLOOKUP(B59,main!C59:P119,14,FALSE))</f>
        <v>2</v>
      </c>
      <c r="G59" s="35" t="str">
        <f>+IF(VLOOKUP(B59,main!C59:Q119,15,FALSE)=0,"",VLOOKUP(B59,main!C59:Q119,15,FALSE))</f>
        <v/>
      </c>
    </row>
    <row r="60" spans="1:7" x14ac:dyDescent="0.25">
      <c r="A60" s="33" t="s">
        <v>153</v>
      </c>
      <c r="B60" s="33" t="s">
        <v>74</v>
      </c>
      <c r="C60" s="33" t="s">
        <v>75</v>
      </c>
      <c r="D60" s="33" t="s">
        <v>326</v>
      </c>
      <c r="E60" s="35">
        <f>+IF(VLOOKUP(B60,main!$C$2:$P$62,13,FALSE)=0,"",VLOOKUP(B60,main!$C$2:$P$62,13,FALSE))</f>
        <v>1</v>
      </c>
      <c r="F60" s="35">
        <f>+IF(VLOOKUP(B60,main!C60:P120,14,FALSE)=0,"",VLOOKUP(B60,main!C60:P120,14,FALSE))</f>
        <v>2</v>
      </c>
      <c r="G60" s="35" t="str">
        <f>+IF(VLOOKUP(B60,main!C60:Q120,15,FALSE)=0,"",VLOOKUP(B60,main!C60:Q120,15,FALSE))</f>
        <v/>
      </c>
    </row>
    <row r="61" spans="1:7" x14ac:dyDescent="0.25">
      <c r="A61" s="33" t="s">
        <v>153</v>
      </c>
      <c r="B61" s="33" t="s">
        <v>76</v>
      </c>
      <c r="C61" s="33" t="s">
        <v>77</v>
      </c>
      <c r="D61" s="33" t="s">
        <v>327</v>
      </c>
      <c r="E61" s="35">
        <f>+IF(VLOOKUP(B61,main!$C$2:$P$62,13,FALSE)=0,"",VLOOKUP(B61,main!$C$2:$P$62,13,FALSE))</f>
        <v>0.5</v>
      </c>
      <c r="F61" s="35">
        <f>+IF(VLOOKUP(B61,main!C61:P121,14,FALSE)=0,"",VLOOKUP(B61,main!C61:P121,14,FALSE))</f>
        <v>1</v>
      </c>
      <c r="G61" s="35" t="str">
        <f>+IF(VLOOKUP(B61,main!C61:Q121,15,FALSE)=0,"",VLOOKUP(B61,main!C61:Q121,15,FALSE))</f>
        <v/>
      </c>
    </row>
    <row r="62" spans="1:7" x14ac:dyDescent="0.25">
      <c r="A62" s="33" t="s">
        <v>153</v>
      </c>
      <c r="B62" s="33" t="s">
        <v>78</v>
      </c>
      <c r="C62" s="33" t="s">
        <v>79</v>
      </c>
      <c r="D62" s="33" t="s">
        <v>328</v>
      </c>
      <c r="E62" s="35">
        <f>+IF(VLOOKUP(B62,main!$C$2:$P$62,13,FALSE)=0,"",VLOOKUP(B62,main!$C$2:$P$62,13,FALSE))</f>
        <v>0.5</v>
      </c>
      <c r="F62" s="35">
        <f>+IF(VLOOKUP(B62,main!C62:P122,14,FALSE)=0,"",VLOOKUP(B62,main!C62:P122,14,FALSE))</f>
        <v>1</v>
      </c>
      <c r="G62" s="35" t="str">
        <f>+IF(VLOOKUP(B62,main!C62:Q122,15,FALSE)=0,"",VLOOKUP(B62,main!C62:Q122,15,FALSE))</f>
        <v/>
      </c>
    </row>
  </sheetData>
  <autoFilter ref="A1:G62" xr:uid="{1CB6D802-2A41-42EC-BC6C-43AD8F9BB1E2}"/>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main</vt:lpstr>
      <vt:lpstr>yaml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Carlos Fabian Fuentes Rivas</dc:creator>
  <cp:keywords/>
  <dc:description/>
  <cp:lastModifiedBy>Carlos Fabián Fuentes Rivas</cp:lastModifiedBy>
  <cp:revision/>
  <dcterms:created xsi:type="dcterms:W3CDTF">2024-10-26T01:22:09Z</dcterms:created>
  <dcterms:modified xsi:type="dcterms:W3CDTF">2025-05-02T21:42:08Z</dcterms:modified>
  <cp:category/>
  <cp:contentStatus/>
</cp:coreProperties>
</file>