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tecmx-my.sharepoint.com/personal/cffuentes_tec_mx/Documents/SISEPUEDE/Uganda/lndu/"/>
    </mc:Choice>
  </mc:AlternateContent>
  <xr:revisionPtr revIDLastSave="49" documentId="13_ncr:1_{0713378D-F1A5-4D87-A303-20C4EAD9CA2B}" xr6:coauthVersionLast="47" xr6:coauthVersionMax="47" xr10:uidLastSave="{44B04649-EE7A-4128-8799-06563F36E8E0}"/>
  <bookViews>
    <workbookView xWindow="17110" yWindow="0" windowWidth="17380" windowHeight="13770" activeTab="1" xr2:uid="{2AEF5E3E-0A21-4B2E-B725-9AA9DDC8DE6E}"/>
  </bookViews>
  <sheets>
    <sheet name="Data for Diji" sheetId="1" r:id="rId1"/>
    <sheet name="frac_lndu" sheetId="2" r:id="rId2"/>
  </sheets>
  <externalReferences>
    <externalReference r:id="rId3"/>
    <externalReference r:id="rId4"/>
  </externalReferences>
  <definedNames>
    <definedName name="_xlnm._FilterDatabase" localSheetId="0" hidden="1">'Data for Diji'!$A$4:$Q$17</definedName>
    <definedName name="DiscRate">'[1]Sustainability adjustment'!$C$3</definedName>
    <definedName name="Global2005_Ricke">[2]Carbon!$E$22</definedName>
    <definedName name="Global2005Rand">[2]Carbon!$F$22</definedName>
    <definedName name="Global2011_Ricke">[2]Carbon!$E$28</definedName>
    <definedName name="Global2011Rand">[2]Carbon!$F$28</definedName>
    <definedName name="SA2005_Ricke">[2]Carbon!$G$22</definedName>
    <definedName name="SA2005Rand">[2]Carbon!$H$28</definedName>
    <definedName name="SA2005SCCRand">[2]Carbon!$H$22</definedName>
    <definedName name="SA2011_Ricke">[2]Carbon!$G$28</definedName>
    <definedName name="USDtoRand">[2]Carbon!$E$2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N5" i="1"/>
  <c r="N8" i="1" l="1"/>
  <c r="N7" i="1"/>
  <c r="Q12" i="1"/>
  <c r="Q11" i="1"/>
  <c r="Q13" i="1" s="1"/>
  <c r="Q10" i="1"/>
  <c r="Q9" i="1"/>
  <c r="Q8" i="1"/>
  <c r="Q7" i="1"/>
  <c r="Q5" i="1"/>
  <c r="P5" i="1"/>
  <c r="P13" i="1" s="1"/>
  <c r="P7" i="1"/>
  <c r="P8" i="1"/>
  <c r="P9" i="1"/>
  <c r="P10" i="1"/>
  <c r="P11" i="1"/>
  <c r="P12" i="1"/>
  <c r="O13" i="1"/>
  <c r="O12" i="1"/>
  <c r="O11" i="1"/>
  <c r="O10" i="1"/>
  <c r="O9" i="1"/>
  <c r="O8" i="1"/>
  <c r="O7" i="1"/>
  <c r="O5" i="1"/>
  <c r="N13" i="1"/>
  <c r="N12" i="1"/>
  <c r="N11" i="1"/>
  <c r="N10" i="1"/>
  <c r="N9" i="1"/>
  <c r="G48" i="1"/>
  <c r="J48" i="1"/>
  <c r="G46" i="1"/>
  <c r="J46" i="1"/>
  <c r="I46" i="1"/>
  <c r="J45" i="1"/>
  <c r="I45" i="1"/>
  <c r="H45" i="1"/>
  <c r="G44" i="1"/>
  <c r="J44" i="1"/>
  <c r="I44" i="1"/>
  <c r="H44" i="1"/>
  <c r="J43" i="1"/>
  <c r="G43" i="1"/>
  <c r="G42" i="1"/>
  <c r="J42" i="1"/>
  <c r="I42" i="1"/>
  <c r="J41" i="1"/>
  <c r="I41" i="1"/>
  <c r="H41" i="1"/>
  <c r="G40" i="1"/>
  <c r="J40" i="1"/>
  <c r="I40" i="1"/>
  <c r="H40" i="1"/>
  <c r="J39" i="1"/>
  <c r="G39" i="1"/>
  <c r="G38" i="1"/>
  <c r="J38" i="1"/>
  <c r="J37" i="1"/>
  <c r="I37" i="1"/>
  <c r="H37" i="1"/>
  <c r="G32" i="1"/>
  <c r="J32" i="1"/>
  <c r="G30" i="1"/>
  <c r="J30" i="1"/>
  <c r="I30" i="1"/>
  <c r="H30" i="1"/>
  <c r="J29" i="1"/>
  <c r="I29" i="1"/>
  <c r="H29" i="1"/>
  <c r="G28" i="1"/>
  <c r="J28" i="1"/>
  <c r="I28" i="1"/>
  <c r="H28" i="1"/>
  <c r="J27" i="1"/>
  <c r="G26" i="1"/>
  <c r="J26" i="1"/>
  <c r="I26" i="1"/>
  <c r="H26" i="1"/>
  <c r="J25" i="1"/>
  <c r="G24" i="1"/>
  <c r="J24" i="1"/>
  <c r="I24" i="1"/>
  <c r="H24" i="1"/>
  <c r="J23" i="1"/>
  <c r="G22" i="1"/>
  <c r="J22" i="1"/>
  <c r="J21" i="1"/>
  <c r="I21" i="1"/>
  <c r="H21" i="1"/>
  <c r="G13" i="1"/>
  <c r="G16" i="1"/>
  <c r="J16" i="1"/>
  <c r="I16" i="1"/>
  <c r="H16" i="1"/>
  <c r="G14" i="1"/>
  <c r="J14" i="1"/>
  <c r="I14" i="1"/>
  <c r="J13" i="1"/>
  <c r="J12" i="1"/>
  <c r="I12" i="1"/>
  <c r="H12" i="1"/>
  <c r="J11" i="1"/>
  <c r="G11" i="1"/>
  <c r="G10" i="1"/>
  <c r="J10" i="1"/>
  <c r="I10" i="1"/>
  <c r="H10" i="1"/>
  <c r="J9" i="1"/>
  <c r="I9" i="1"/>
  <c r="H9" i="1"/>
  <c r="J8" i="1"/>
  <c r="I8" i="1"/>
  <c r="H8" i="1"/>
  <c r="J7" i="1"/>
  <c r="G7" i="1"/>
  <c r="G6" i="1"/>
  <c r="J6" i="1"/>
  <c r="J5" i="1"/>
  <c r="I5" i="1"/>
  <c r="H5" i="1"/>
  <c r="H32" i="1" l="1"/>
  <c r="H27" i="1"/>
  <c r="H7" i="1"/>
  <c r="H48" i="1"/>
  <c r="H11" i="1"/>
  <c r="H23" i="1"/>
  <c r="H46" i="1"/>
  <c r="H42" i="1"/>
  <c r="H38" i="1"/>
  <c r="H43" i="1"/>
  <c r="I11" i="1"/>
  <c r="I39" i="1"/>
  <c r="I43" i="1"/>
  <c r="I23" i="1"/>
  <c r="I48" i="1"/>
  <c r="I7" i="1"/>
  <c r="I27" i="1"/>
  <c r="I13" i="1"/>
  <c r="I32" i="1"/>
  <c r="H13" i="1"/>
  <c r="H25" i="1"/>
  <c r="H14" i="1"/>
  <c r="I25" i="1"/>
  <c r="H22" i="1"/>
  <c r="I38" i="1"/>
  <c r="H6" i="1"/>
  <c r="I22" i="1"/>
  <c r="I6" i="1"/>
  <c r="G23" i="1"/>
  <c r="G27" i="1"/>
  <c r="H39" i="1"/>
  <c r="G8" i="1"/>
  <c r="G37" i="1"/>
  <c r="G41" i="1"/>
  <c r="G45" i="1"/>
  <c r="G21" i="1"/>
  <c r="G25" i="1"/>
  <c r="G29" i="1"/>
  <c r="G12" i="1"/>
  <c r="G5" i="1"/>
  <c r="G9" i="1"/>
</calcChain>
</file>

<file path=xl/sharedStrings.xml><?xml version="1.0" encoding="utf-8"?>
<sst xmlns="http://schemas.openxmlformats.org/spreadsheetml/2006/main" count="106" uniqueCount="49">
  <si>
    <t>Seanrio LULC areas</t>
  </si>
  <si>
    <t>BAU Scenario</t>
  </si>
  <si>
    <t>ID</t>
  </si>
  <si>
    <t xml:space="preserve">LULC </t>
  </si>
  <si>
    <t>Baseline 2019 LULC area (ha)</t>
  </si>
  <si>
    <t>BAU 2030 LULC area (ha)</t>
  </si>
  <si>
    <t>BAU 2040 LULC area (ha)</t>
  </si>
  <si>
    <t>BAU 2050 LULC area (ha)</t>
  </si>
  <si>
    <t>Baseline 2019 proportion of land area (%)</t>
  </si>
  <si>
    <t>BAU 2030 LULC proportion of land area (%)</t>
  </si>
  <si>
    <t>BAU 2040 proportion of land area (%)</t>
  </si>
  <si>
    <t>BAU 2050 proportion of land area (%)</t>
  </si>
  <si>
    <t>Plantation</t>
  </si>
  <si>
    <t>THF well stocked</t>
  </si>
  <si>
    <t>THF low stocked</t>
  </si>
  <si>
    <t>Woodland</t>
  </si>
  <si>
    <t>Bushland</t>
  </si>
  <si>
    <t>Grassland</t>
  </si>
  <si>
    <t>Wetland</t>
  </si>
  <si>
    <t>Small-scale farmland</t>
  </si>
  <si>
    <t>Commercial farmland</t>
  </si>
  <si>
    <t>Built-up</t>
  </si>
  <si>
    <t>Open water</t>
  </si>
  <si>
    <t>-</t>
  </si>
  <si>
    <t>Impediments</t>
  </si>
  <si>
    <t>Total land area (excluding open water)</t>
  </si>
  <si>
    <t>BAU+NDC (climate smart) Scenario</t>
  </si>
  <si>
    <t>BAU+NDC 2030 LULC area (ha)</t>
  </si>
  <si>
    <t>BAU+NDC 2040 LULC area (ha)</t>
  </si>
  <si>
    <t>BAU+NDC 2050 LULC area (ha)</t>
  </si>
  <si>
    <t>BAU+NDC 2030 proportion of land area (%)</t>
  </si>
  <si>
    <t>BAU+NDC 2040 proportion of land area (%)</t>
  </si>
  <si>
    <t>BAU+NDC 2050 proportion of land area (%)</t>
  </si>
  <si>
    <t>Aspirational Scenario</t>
  </si>
  <si>
    <t>ASP 2030 LULC area (ha)</t>
  </si>
  <si>
    <t>ASP 2040 LULC area (ha)</t>
  </si>
  <si>
    <t>ASP 2050 LULC area (ha)</t>
  </si>
  <si>
    <t>ASP 2030 proportion of land area (%)</t>
  </si>
  <si>
    <t>ASP 2040 proportion of land area (%)</t>
  </si>
  <si>
    <t>ASP 2050 proportion of land area (%)</t>
  </si>
  <si>
    <t>frac_lndu_initial_forests_mangroves</t>
  </si>
  <si>
    <t>frac_lndu_initial_wetlands</t>
  </si>
  <si>
    <t>frac_lndu_initial_forests_primary</t>
  </si>
  <si>
    <t>frac_lndu_initial_settlements</t>
  </si>
  <si>
    <t>frac_lndu_initial_forests_secondary</t>
  </si>
  <si>
    <t>frac_lndu_initial_other</t>
  </si>
  <si>
    <t>frac_lndu_initial_grasslands</t>
  </si>
  <si>
    <t>frac_lndu_initial_croplands</t>
  </si>
  <si>
    <t>SISEPUEDE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</si>
</sst>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1" xfId="0" applyFont="1" applyBorder="1"/>
    <xf numFmtId="164" fontId="0" fillId="0" borderId="0" xfId="1" applyNumberFormat="1" applyFont="1"/>
    <xf numFmtId="165" fontId="0" fillId="0" borderId="0" xfId="2" applyNumberFormat="1" applyFont="1"/>
    <xf numFmtId="0" fontId="2" fillId="0" borderId="2" xfId="0" applyFont="1" applyBorder="1"/>
    <xf numFmtId="164" fontId="0" fillId="0" borderId="2" xfId="1" applyNumberFormat="1" applyFont="1" applyBorder="1"/>
    <xf numFmtId="165" fontId="0" fillId="0" borderId="2" xfId="0" applyNumberFormat="1" applyBorder="1"/>
    <xf numFmtId="0" fontId="0" fillId="0" borderId="2" xfId="0" applyBorder="1"/>
    <xf numFmtId="166" fontId="0" fillId="0" borderId="0" xfId="0" applyNumberFormat="1"/>
    <xf numFmtId="164" fontId="0" fillId="0" borderId="0" xfId="1" applyNumberFormat="1" applyFont="1" applyBorder="1"/>
    <xf numFmtId="0" fontId="2" fillId="0" borderId="1" xfId="0" applyFont="1" applyBorder="1" applyAlignment="1">
      <alignment wrapText="1"/>
    </xf>
    <xf numFmtId="164" fontId="2" fillId="0" borderId="1" xfId="1" applyNumberFormat="1" applyFont="1" applyBorder="1" applyAlignment="1">
      <alignment wrapText="1"/>
    </xf>
    <xf numFmtId="0" fontId="2" fillId="2" borderId="0" xfId="0" applyFont="1" applyFill="1"/>
    <xf numFmtId="0" fontId="0" fillId="2" borderId="0" xfId="0" applyFill="1"/>
    <xf numFmtId="165" fontId="0" fillId="2" borderId="0" xfId="2" applyNumberFormat="1" applyFont="1" applyFill="1"/>
    <xf numFmtId="0" fontId="2" fillId="3" borderId="0" xfId="0" applyFont="1" applyFill="1"/>
    <xf numFmtId="0" fontId="0" fillId="3" borderId="0" xfId="0" applyFill="1"/>
    <xf numFmtId="165" fontId="0" fillId="3" borderId="0" xfId="2" applyNumberFormat="1" applyFont="1" applyFill="1"/>
    <xf numFmtId="0" fontId="0" fillId="4" borderId="0" xfId="0" applyFill="1"/>
    <xf numFmtId="165" fontId="0" fillId="4" borderId="0" xfId="2" applyNumberFormat="1" applyFont="1" applyFill="1"/>
    <xf numFmtId="0" fontId="2" fillId="4" borderId="0" xfId="0" applyFont="1" applyFill="1"/>
    <xf numFmtId="0" fontId="0" fillId="5" borderId="0" xfId="0" applyFill="1"/>
    <xf numFmtId="165" fontId="0" fillId="5" borderId="0" xfId="2" applyNumberFormat="1" applyFont="1" applyFill="1"/>
    <xf numFmtId="0" fontId="2" fillId="5" borderId="0" xfId="0" applyFont="1" applyFill="1"/>
    <xf numFmtId="0" fontId="2" fillId="6" borderId="0" xfId="0" applyFont="1" applyFill="1"/>
    <xf numFmtId="0" fontId="0" fillId="6" borderId="0" xfId="0" applyFill="1"/>
    <xf numFmtId="165" fontId="0" fillId="6" borderId="0" xfId="2" applyNumberFormat="1" applyFont="1" applyFill="1"/>
    <xf numFmtId="0" fontId="0" fillId="7" borderId="0" xfId="0" applyFill="1"/>
    <xf numFmtId="165" fontId="0" fillId="7" borderId="0" xfId="2" applyNumberFormat="1" applyFont="1" applyFill="1"/>
    <xf numFmtId="0" fontId="2" fillId="7" borderId="0" xfId="0" applyFont="1" applyFill="1"/>
    <xf numFmtId="0" fontId="0" fillId="8" borderId="0" xfId="0" applyFill="1"/>
    <xf numFmtId="165" fontId="0" fillId="8" borderId="0" xfId="2" applyNumberFormat="1" applyFont="1" applyFill="1"/>
    <xf numFmtId="0" fontId="2" fillId="8" borderId="0" xfId="0" applyFont="1" applyFill="1"/>
    <xf numFmtId="0" fontId="2" fillId="8" borderId="1" xfId="0" applyFont="1" applyFill="1" applyBorder="1"/>
    <xf numFmtId="165" fontId="0" fillId="0" borderId="0" xfId="0" applyNumberFormat="1"/>
    <xf numFmtId="9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9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nchorenv-my.sharepoint.com/personal/jane_anchorenvironmental_co_za/Documents/Archived%20projects/2031%20Uganda%20NCA/2.%20ES%20Accounts/KZN%20ecosystem%20service%20accounts%20V3%20For%20Public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nchorenv-my.sharepoint.com/personal/jane_anchorenvironmental_co_za/Documents/Archived%20projects/2031%20Uganda%20NCA/2.%20ES%20Accounts/Prices%20for%20all%20resources.xlsx" TargetMode="External"/><Relationship Id="rId1" Type="http://schemas.openxmlformats.org/officeDocument/2006/relationships/externalLinkPath" Target="https://anchorenv-my.sharepoint.com/personal/jane_anchorenvironmental_co_za/Documents/Archived%20projects/2031%20Uganda%20NCA/2.%20ES%20Accounts/Prices%20for%20all%20resour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tables and graphs"/>
      <sheetName val="Asset Account"/>
      <sheetName val="Overall Supply &amp; Use "/>
      <sheetName val="Resources"/>
      <sheetName val="Livestock"/>
      <sheetName val="Crops"/>
      <sheetName val="Tourism"/>
      <sheetName val="Recreation"/>
      <sheetName val="Property"/>
      <sheetName val="Carbon"/>
      <sheetName val="Pollination"/>
      <sheetName val="Flow regulation"/>
      <sheetName val="Flood attenuation"/>
      <sheetName val="Sediment"/>
      <sheetName val="WQ"/>
      <sheetName val="Area"/>
      <sheetName val="Discount factor"/>
      <sheetName val="Sustainability adjust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Overview"/>
      <sheetName val="Discount factor"/>
      <sheetName val="TLUs"/>
      <sheetName val="Resource rents"/>
      <sheetName val="Crop and livestock prices"/>
      <sheetName val="Fish"/>
      <sheetName val="Harvested resource prices"/>
      <sheetName val="Woody resources"/>
      <sheetName val="Charcoal"/>
      <sheetName val="Carbon"/>
      <sheetName val="Sediment retention"/>
      <sheetName val="Social Cost of Carbon"/>
      <sheetName val="Changes in real prices"/>
      <sheetName val="Inflation"/>
      <sheetName val="Inflation backcasting"/>
      <sheetName val="Flow regulation"/>
      <sheetName val="Adjusting farm gate prices"/>
      <sheetName val="PES payment"/>
      <sheetName val="Water quality amelioration"/>
      <sheetName val="Groundwater recharge"/>
      <sheetName val="Carbon price for CBA"/>
      <sheetName val="GDP Uga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541470E-C9DD-42BF-9A87-A2D09A14942B}">
  <we:reference id="8bc018e3-f345-40d4-8f1d-97951765d531" version="3.0.0.0" store="EXCatalog" storeType="EXCatalog"/>
  <we:alternateReferences>
    <we:reference id="WA104380862" version="3.0.0.0" store="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41A7-1AA5-4667-B7A2-8D546222A2A4}">
  <dimension ref="A1:Q87"/>
  <sheetViews>
    <sheetView zoomScale="92" workbookViewId="0">
      <pane xSplit="2" ySplit="4" topLeftCell="J5" activePane="bottomRight" state="frozen"/>
      <selection pane="topRight" activeCell="C1" sqref="C1"/>
      <selection pane="bottomLeft" activeCell="A5" sqref="A5"/>
      <selection pane="bottomRight" activeCell="N5" sqref="N5:N12"/>
    </sheetView>
  </sheetViews>
  <sheetFormatPr defaultRowHeight="16" x14ac:dyDescent="0.4"/>
  <cols>
    <col min="1" max="1" width="15.83203125" customWidth="1"/>
    <col min="2" max="2" width="32.08203125" bestFit="1" customWidth="1"/>
    <col min="3" max="3" width="17.33203125" customWidth="1"/>
    <col min="4" max="4" width="18.33203125" customWidth="1"/>
    <col min="5" max="5" width="18.58203125" customWidth="1"/>
    <col min="6" max="6" width="18.33203125" customWidth="1"/>
    <col min="7" max="10" width="16.75" customWidth="1"/>
    <col min="12" max="12" width="30.58203125" bestFit="1" customWidth="1"/>
    <col min="13" max="13" width="12.4140625" bestFit="1" customWidth="1"/>
    <col min="14" max="14" width="10.6640625" bestFit="1" customWidth="1"/>
    <col min="15" max="17" width="10.83203125" bestFit="1" customWidth="1"/>
    <col min="19" max="19" width="31.75" bestFit="1" customWidth="1"/>
  </cols>
  <sheetData>
    <row r="1" spans="1:17" x14ac:dyDescent="0.4">
      <c r="A1" s="1" t="s">
        <v>0</v>
      </c>
    </row>
    <row r="2" spans="1:17" x14ac:dyDescent="0.4">
      <c r="A2" s="1"/>
    </row>
    <row r="3" spans="1:17" ht="18.5" x14ac:dyDescent="0.4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</row>
    <row r="4" spans="1:17" ht="80" x14ac:dyDescent="0.4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M4" s="37" t="s">
        <v>48</v>
      </c>
      <c r="N4" s="11" t="s">
        <v>8</v>
      </c>
      <c r="O4" s="11" t="s">
        <v>9</v>
      </c>
      <c r="P4" s="11" t="s">
        <v>10</v>
      </c>
      <c r="Q4" s="11" t="s">
        <v>11</v>
      </c>
    </row>
    <row r="5" spans="1:17" x14ac:dyDescent="0.4">
      <c r="A5" s="1">
        <v>1</v>
      </c>
      <c r="B5" s="16" t="s">
        <v>12</v>
      </c>
      <c r="C5" s="3">
        <v>329069</v>
      </c>
      <c r="D5" s="3">
        <v>613748</v>
      </c>
      <c r="E5" s="3">
        <v>1081637</v>
      </c>
      <c r="F5" s="3">
        <v>1906216</v>
      </c>
      <c r="G5" s="4">
        <f t="shared" ref="G5:G14" si="0">C5/C$17</f>
        <v>1.609061075023489E-2</v>
      </c>
      <c r="H5" s="4">
        <f t="shared" ref="H5:H14" si="1">D5/D$17</f>
        <v>3.0010666962658784E-2</v>
      </c>
      <c r="I5" s="4">
        <f t="shared" ref="I5:I14" si="2">E5/E$17</f>
        <v>5.2889211502912203E-2</v>
      </c>
      <c r="J5" s="4">
        <f t="shared" ref="J5:J14" si="3">F5/F$17</f>
        <v>9.3190014271709434E-2</v>
      </c>
      <c r="L5" s="17" t="s">
        <v>47</v>
      </c>
      <c r="M5" s="18">
        <v>0.167434</v>
      </c>
      <c r="N5" s="35">
        <f>+G5+G12+G13</f>
        <v>0.54172938773883617</v>
      </c>
      <c r="O5" s="35">
        <f>+H5+H12+H13</f>
        <v>0.59798792185905869</v>
      </c>
      <c r="P5" s="35">
        <f>+I5+I12+I13</f>
        <v>0.67211360620840199</v>
      </c>
      <c r="Q5" s="35">
        <f>+J5+J12+J13</f>
        <v>0.78792287693961527</v>
      </c>
    </row>
    <row r="6" spans="1:17" x14ac:dyDescent="0.4">
      <c r="A6" s="1">
        <v>3</v>
      </c>
      <c r="B6" s="21" t="s">
        <v>13</v>
      </c>
      <c r="C6" s="3">
        <v>517779</v>
      </c>
      <c r="D6" s="3">
        <v>509739</v>
      </c>
      <c r="E6" s="3">
        <v>494607</v>
      </c>
      <c r="F6" s="3">
        <v>456209</v>
      </c>
      <c r="G6" s="4">
        <f t="shared" si="0"/>
        <v>2.5318034648191934E-2</v>
      </c>
      <c r="H6" s="4">
        <f t="shared" si="1"/>
        <v>2.492489974204189E-2</v>
      </c>
      <c r="I6" s="4">
        <f t="shared" si="2"/>
        <v>2.4184984642556511E-2</v>
      </c>
      <c r="J6" s="4">
        <f t="shared" si="3"/>
        <v>2.2302888665755763E-2</v>
      </c>
      <c r="L6" t="s">
        <v>40</v>
      </c>
      <c r="M6" s="4">
        <v>0</v>
      </c>
      <c r="N6">
        <v>0</v>
      </c>
      <c r="O6">
        <v>0</v>
      </c>
      <c r="P6">
        <v>0</v>
      </c>
      <c r="Q6">
        <v>0</v>
      </c>
    </row>
    <row r="7" spans="1:17" x14ac:dyDescent="0.4">
      <c r="A7" s="1">
        <v>4</v>
      </c>
      <c r="B7" s="25" t="s">
        <v>14</v>
      </c>
      <c r="C7" s="3">
        <v>153313</v>
      </c>
      <c r="D7" s="3">
        <v>135126</v>
      </c>
      <c r="E7" s="3">
        <v>111854</v>
      </c>
      <c r="F7" s="3">
        <v>81459</v>
      </c>
      <c r="G7" s="4">
        <f t="shared" si="0"/>
        <v>7.4966034659927306E-3</v>
      </c>
      <c r="H7" s="4">
        <f t="shared" si="1"/>
        <v>6.6073068816456118E-3</v>
      </c>
      <c r="I7" s="4">
        <f t="shared" si="2"/>
        <v>5.4693671383715071E-3</v>
      </c>
      <c r="J7" s="4">
        <f t="shared" si="3"/>
        <v>3.9823217161954255E-3</v>
      </c>
      <c r="L7" s="19" t="s">
        <v>42</v>
      </c>
      <c r="M7" s="20">
        <v>0.49474299999999999</v>
      </c>
      <c r="N7" s="35">
        <f>+G6</f>
        <v>2.5318034648191934E-2</v>
      </c>
      <c r="O7" s="35">
        <f>+H6</f>
        <v>2.492489974204189E-2</v>
      </c>
      <c r="P7" s="35">
        <f>+I6</f>
        <v>2.4184984642556511E-2</v>
      </c>
      <c r="Q7" s="35">
        <f>+J6</f>
        <v>2.2302888665755763E-2</v>
      </c>
    </row>
    <row r="8" spans="1:17" x14ac:dyDescent="0.4">
      <c r="A8" s="1">
        <v>5</v>
      </c>
      <c r="B8" s="25" t="s">
        <v>15</v>
      </c>
      <c r="C8" s="3">
        <v>1710720</v>
      </c>
      <c r="D8" s="3">
        <v>1524415</v>
      </c>
      <c r="E8" s="3">
        <v>1306353</v>
      </c>
      <c r="F8" s="3">
        <v>1002959</v>
      </c>
      <c r="G8" s="4">
        <f t="shared" si="0"/>
        <v>8.3649719732462893E-2</v>
      </c>
      <c r="H8" s="4">
        <f t="shared" si="1"/>
        <v>7.4539894024716155E-2</v>
      </c>
      <c r="I8" s="4">
        <f t="shared" si="2"/>
        <v>6.3877234335053129E-2</v>
      </c>
      <c r="J8" s="4">
        <f t="shared" si="3"/>
        <v>4.9032094748936855E-2</v>
      </c>
      <c r="L8" s="26" t="s">
        <v>44</v>
      </c>
      <c r="M8" s="27">
        <v>2.0045E-2</v>
      </c>
      <c r="N8" s="35">
        <f>+G7+G8+G9</f>
        <v>0.11376517377271864</v>
      </c>
      <c r="O8" s="35">
        <f>+H7+H8+H9</f>
        <v>0.10131238113353408</v>
      </c>
      <c r="P8" s="35">
        <f>+I7+I8+I9</f>
        <v>8.6864184358756133E-2</v>
      </c>
      <c r="Q8" s="35">
        <f>+J7+J8+J9</f>
        <v>6.3665571213278135E-2</v>
      </c>
    </row>
    <row r="9" spans="1:17" x14ac:dyDescent="0.4">
      <c r="A9" s="1">
        <v>6</v>
      </c>
      <c r="B9" s="25" t="s">
        <v>16</v>
      </c>
      <c r="C9" s="3">
        <v>462578</v>
      </c>
      <c r="D9" s="3">
        <v>412398</v>
      </c>
      <c r="E9" s="3">
        <v>358252</v>
      </c>
      <c r="F9" s="3">
        <v>217871</v>
      </c>
      <c r="G9" s="4">
        <f t="shared" si="0"/>
        <v>2.2618850574263012E-2</v>
      </c>
      <c r="H9" s="4">
        <f t="shared" si="1"/>
        <v>2.016518022717232E-2</v>
      </c>
      <c r="I9" s="4">
        <f t="shared" si="2"/>
        <v>1.7517582885331496E-2</v>
      </c>
      <c r="J9" s="4">
        <f t="shared" si="3"/>
        <v>1.0651154748145859E-2</v>
      </c>
      <c r="L9" s="22" t="s">
        <v>46</v>
      </c>
      <c r="M9" s="23">
        <v>0.17493700000000001</v>
      </c>
      <c r="N9" s="35">
        <f>+G10</f>
        <v>0.26657822761190836</v>
      </c>
      <c r="O9" s="35">
        <f>+H10</f>
        <v>0.22263171058425274</v>
      </c>
      <c r="P9" s="35">
        <f>+I10</f>
        <v>0.17269599840985733</v>
      </c>
      <c r="Q9" s="35">
        <f>+J10</f>
        <v>9.5977820356562479E-2</v>
      </c>
    </row>
    <row r="10" spans="1:17" x14ac:dyDescent="0.4">
      <c r="A10" s="1">
        <v>7</v>
      </c>
      <c r="B10" s="24" t="s">
        <v>17</v>
      </c>
      <c r="C10" s="3">
        <v>5451790</v>
      </c>
      <c r="D10" s="3">
        <v>4553040</v>
      </c>
      <c r="E10" s="3">
        <v>3531805</v>
      </c>
      <c r="F10" s="3">
        <v>1963241</v>
      </c>
      <c r="G10" s="4">
        <f t="shared" si="0"/>
        <v>0.26657822761190836</v>
      </c>
      <c r="H10" s="4">
        <f t="shared" si="1"/>
        <v>0.22263171058425274</v>
      </c>
      <c r="I10" s="4">
        <f t="shared" si="2"/>
        <v>0.17269599840985733</v>
      </c>
      <c r="J10" s="4">
        <f t="shared" si="3"/>
        <v>9.5977820356562479E-2</v>
      </c>
      <c r="L10" s="31" t="s">
        <v>45</v>
      </c>
      <c r="M10" s="32">
        <v>0.109055</v>
      </c>
      <c r="N10" s="35">
        <f>+G16</f>
        <v>5.4755282077962469E-4</v>
      </c>
      <c r="O10" s="35">
        <f>+H16</f>
        <v>5.4755282077962469E-4</v>
      </c>
      <c r="P10" s="35">
        <f>+I16</f>
        <v>5.4755282077962469E-4</v>
      </c>
      <c r="Q10" s="35">
        <f>+J16</f>
        <v>5.4744151754816987E-4</v>
      </c>
    </row>
    <row r="11" spans="1:17" x14ac:dyDescent="0.4">
      <c r="A11" s="1">
        <v>8</v>
      </c>
      <c r="B11" s="13" t="s">
        <v>18</v>
      </c>
      <c r="C11" s="3">
        <v>879768</v>
      </c>
      <c r="D11" s="3">
        <v>849067</v>
      </c>
      <c r="E11" s="3">
        <v>627133</v>
      </c>
      <c r="F11" s="3">
        <v>298737</v>
      </c>
      <c r="G11" s="4">
        <f t="shared" si="0"/>
        <v>4.3018347029080979E-2</v>
      </c>
      <c r="H11" s="4">
        <f t="shared" si="1"/>
        <v>4.151714867662918E-2</v>
      </c>
      <c r="I11" s="4">
        <f t="shared" si="2"/>
        <v>3.0665158345596386E-2</v>
      </c>
      <c r="J11" s="4">
        <f t="shared" si="3"/>
        <v>1.4604486214305022E-2</v>
      </c>
      <c r="L11" s="28" t="s">
        <v>43</v>
      </c>
      <c r="M11" s="29">
        <v>1.4822E-2</v>
      </c>
      <c r="N11" s="35">
        <f>+G14</f>
        <v>9.0432763784842746E-3</v>
      </c>
      <c r="O11" s="35">
        <f>+H14</f>
        <v>1.1078385183703776E-2</v>
      </c>
      <c r="P11" s="35">
        <f>+I14</f>
        <v>1.2928515214051932E-2</v>
      </c>
      <c r="Q11" s="35">
        <f>+J14</f>
        <v>1.4775641130623662E-2</v>
      </c>
    </row>
    <row r="12" spans="1:17" x14ac:dyDescent="0.4">
      <c r="A12" s="1">
        <v>9</v>
      </c>
      <c r="B12" s="16" t="s">
        <v>19</v>
      </c>
      <c r="C12" s="3">
        <v>10580943</v>
      </c>
      <c r="D12" s="3">
        <v>11233378</v>
      </c>
      <c r="E12" s="3">
        <v>11860240</v>
      </c>
      <c r="F12" s="3">
        <v>12522082</v>
      </c>
      <c r="G12" s="4">
        <f t="shared" si="0"/>
        <v>0.51738035239850189</v>
      </c>
      <c r="H12" s="4">
        <f t="shared" si="1"/>
        <v>0.54928271216143765</v>
      </c>
      <c r="I12" s="4">
        <f t="shared" si="2"/>
        <v>0.57993461931803314</v>
      </c>
      <c r="J12" s="4">
        <f t="shared" si="3"/>
        <v>0.61217249267213991</v>
      </c>
      <c r="L12" s="14" t="s">
        <v>41</v>
      </c>
      <c r="M12" s="15">
        <v>1.8964000000000002E-2</v>
      </c>
      <c r="N12" s="35">
        <f>+G11</f>
        <v>4.3018347029080979E-2</v>
      </c>
      <c r="O12" s="35">
        <f>+H11</f>
        <v>4.151714867662918E-2</v>
      </c>
      <c r="P12" s="35">
        <f>+I11</f>
        <v>3.0665158345596386E-2</v>
      </c>
      <c r="Q12" s="35">
        <f>+J11</f>
        <v>1.4604486214305022E-2</v>
      </c>
    </row>
    <row r="13" spans="1:17" x14ac:dyDescent="0.4">
      <c r="A13" s="1">
        <v>10</v>
      </c>
      <c r="B13" s="16" t="s">
        <v>20</v>
      </c>
      <c r="C13" s="3">
        <v>168893</v>
      </c>
      <c r="D13" s="3">
        <v>382322</v>
      </c>
      <c r="E13" s="3">
        <v>803515</v>
      </c>
      <c r="F13" s="3">
        <v>1688785</v>
      </c>
      <c r="G13" s="4">
        <f t="shared" si="0"/>
        <v>8.2584245900994054E-3</v>
      </c>
      <c r="H13" s="4">
        <f t="shared" si="1"/>
        <v>1.8694542734962283E-2</v>
      </c>
      <c r="I13" s="4">
        <f t="shared" si="2"/>
        <v>3.9289775387456698E-2</v>
      </c>
      <c r="J13" s="4">
        <f t="shared" si="3"/>
        <v>8.2560369995765853E-2</v>
      </c>
      <c r="M13" s="36">
        <f>+SUM(M5:M12)</f>
        <v>1</v>
      </c>
      <c r="N13" s="36">
        <f>+SUM(N5:N12)</f>
        <v>1</v>
      </c>
      <c r="O13" s="36">
        <f>+SUM(O5:O12)</f>
        <v>1.0000000000000002</v>
      </c>
      <c r="P13" s="36">
        <f>+SUM(P5:P12)</f>
        <v>0.99999999999999978</v>
      </c>
      <c r="Q13" s="36">
        <f>+SUM(Q5:Q12)</f>
        <v>0.99979672603768843</v>
      </c>
    </row>
    <row r="14" spans="1:17" x14ac:dyDescent="0.4">
      <c r="A14" s="1">
        <v>11</v>
      </c>
      <c r="B14" s="30" t="s">
        <v>21</v>
      </c>
      <c r="C14" s="3">
        <v>184944</v>
      </c>
      <c r="D14" s="3">
        <v>226564</v>
      </c>
      <c r="E14" s="3">
        <v>264401</v>
      </c>
      <c r="F14" s="3">
        <v>302238</v>
      </c>
      <c r="G14" s="4">
        <f t="shared" si="0"/>
        <v>9.0432763784842746E-3</v>
      </c>
      <c r="H14" s="4">
        <f t="shared" si="1"/>
        <v>1.1078385183703776E-2</v>
      </c>
      <c r="I14" s="4">
        <f t="shared" si="2"/>
        <v>1.2928515214051932E-2</v>
      </c>
      <c r="J14" s="4">
        <f t="shared" si="3"/>
        <v>1.4775641130623662E-2</v>
      </c>
    </row>
    <row r="15" spans="1:17" x14ac:dyDescent="0.4">
      <c r="A15" s="1">
        <v>12</v>
      </c>
      <c r="B15" s="33" t="s">
        <v>22</v>
      </c>
      <c r="C15" s="3">
        <v>3693693</v>
      </c>
      <c r="D15" s="3">
        <v>3693693</v>
      </c>
      <c r="E15" s="3">
        <v>3693693</v>
      </c>
      <c r="F15" s="3">
        <v>3693693</v>
      </c>
      <c r="G15" s="4" t="s">
        <v>23</v>
      </c>
      <c r="H15" s="4" t="s">
        <v>23</v>
      </c>
      <c r="I15" s="4" t="s">
        <v>23</v>
      </c>
      <c r="J15" s="4" t="s">
        <v>23</v>
      </c>
    </row>
    <row r="16" spans="1:17" x14ac:dyDescent="0.4">
      <c r="A16" s="2">
        <v>13</v>
      </c>
      <c r="B16" s="34" t="s">
        <v>24</v>
      </c>
      <c r="C16" s="3">
        <v>11198</v>
      </c>
      <c r="D16" s="3">
        <v>11198</v>
      </c>
      <c r="E16" s="3">
        <v>11198</v>
      </c>
      <c r="F16" s="3">
        <v>11198</v>
      </c>
      <c r="G16" s="4">
        <f>C16/C$17</f>
        <v>5.4755282077962469E-4</v>
      </c>
      <c r="H16" s="4">
        <f>D16/D$17</f>
        <v>5.4755282077962469E-4</v>
      </c>
      <c r="I16" s="4">
        <f>E16/E$17</f>
        <v>5.4755282077962469E-4</v>
      </c>
      <c r="J16" s="4">
        <f>F16/F$17</f>
        <v>5.4744151754816987E-4</v>
      </c>
    </row>
    <row r="17" spans="1:10" x14ac:dyDescent="0.4">
      <c r="A17" s="5"/>
      <c r="B17" s="5" t="s">
        <v>25</v>
      </c>
      <c r="C17" s="6">
        <v>20450995</v>
      </c>
      <c r="D17" s="6">
        <v>20450995</v>
      </c>
      <c r="E17" s="6">
        <v>20450995</v>
      </c>
      <c r="F17" s="6">
        <v>20455153</v>
      </c>
      <c r="G17" s="7"/>
      <c r="H17" s="7"/>
      <c r="I17" s="7"/>
      <c r="J17" s="7"/>
    </row>
    <row r="18" spans="1:10" x14ac:dyDescent="0.4">
      <c r="C18" s="3"/>
      <c r="D18" s="3"/>
      <c r="E18" s="3"/>
      <c r="F18" s="3"/>
    </row>
    <row r="19" spans="1:10" ht="18.5" x14ac:dyDescent="0.45">
      <c r="A19" s="39" t="s">
        <v>26</v>
      </c>
      <c r="B19" s="39"/>
      <c r="C19" s="39"/>
      <c r="D19" s="39"/>
      <c r="E19" s="39"/>
      <c r="F19" s="39"/>
      <c r="G19" s="39"/>
      <c r="H19" s="39"/>
      <c r="I19" s="39"/>
      <c r="J19" s="39"/>
    </row>
    <row r="20" spans="1:10" ht="48" x14ac:dyDescent="0.4">
      <c r="A20" s="11" t="s">
        <v>2</v>
      </c>
      <c r="B20" s="11" t="s">
        <v>3</v>
      </c>
      <c r="C20" s="12" t="s">
        <v>4</v>
      </c>
      <c r="D20" s="12" t="s">
        <v>27</v>
      </c>
      <c r="E20" s="12" t="s">
        <v>28</v>
      </c>
      <c r="F20" s="12" t="s">
        <v>29</v>
      </c>
      <c r="G20" s="11" t="s">
        <v>8</v>
      </c>
      <c r="H20" s="11" t="s">
        <v>30</v>
      </c>
      <c r="I20" s="11" t="s">
        <v>31</v>
      </c>
      <c r="J20" s="11" t="s">
        <v>32</v>
      </c>
    </row>
    <row r="21" spans="1:10" x14ac:dyDescent="0.4">
      <c r="A21" s="1">
        <v>1</v>
      </c>
      <c r="B21" s="1" t="s">
        <v>12</v>
      </c>
      <c r="C21" s="3">
        <v>329069</v>
      </c>
      <c r="D21" s="3">
        <v>668558</v>
      </c>
      <c r="E21" s="3">
        <v>668558</v>
      </c>
      <c r="F21" s="3">
        <v>668558</v>
      </c>
      <c r="G21" s="4">
        <f>C21/C$17</f>
        <v>1.609061075023489E-2</v>
      </c>
      <c r="H21" s="4">
        <f>D21/D$17</f>
        <v>3.2690732162420459E-2</v>
      </c>
      <c r="I21" s="4">
        <f t="shared" ref="I21:J30" si="4">E21/E$17</f>
        <v>3.2690732162420459E-2</v>
      </c>
      <c r="J21" s="4">
        <f t="shared" si="4"/>
        <v>3.2684086987762935E-2</v>
      </c>
    </row>
    <row r="22" spans="1:10" x14ac:dyDescent="0.4">
      <c r="A22" s="1">
        <v>3</v>
      </c>
      <c r="B22" s="1" t="s">
        <v>13</v>
      </c>
      <c r="C22" s="3">
        <v>517779</v>
      </c>
      <c r="D22" s="3">
        <v>517779</v>
      </c>
      <c r="E22" s="3">
        <v>517779</v>
      </c>
      <c r="F22" s="3">
        <v>2417779</v>
      </c>
      <c r="G22" s="4">
        <f t="shared" ref="G22:H30" si="5">C22/C$17</f>
        <v>2.5318034648191934E-2</v>
      </c>
      <c r="H22" s="4">
        <f t="shared" si="5"/>
        <v>2.5318034648191934E-2</v>
      </c>
      <c r="I22" s="4">
        <f t="shared" si="4"/>
        <v>2.5318034648191934E-2</v>
      </c>
      <c r="J22" s="4">
        <f t="shared" si="4"/>
        <v>0.11819901811538638</v>
      </c>
    </row>
    <row r="23" spans="1:10" x14ac:dyDescent="0.4">
      <c r="A23" s="1">
        <v>4</v>
      </c>
      <c r="B23" s="1" t="s">
        <v>14</v>
      </c>
      <c r="C23" s="3">
        <v>153313</v>
      </c>
      <c r="D23" s="3">
        <v>2053313</v>
      </c>
      <c r="E23" s="3">
        <v>2053313</v>
      </c>
      <c r="F23" s="3">
        <v>153313</v>
      </c>
      <c r="G23" s="4">
        <f t="shared" si="5"/>
        <v>7.4966034659927306E-3</v>
      </c>
      <c r="H23" s="4">
        <f t="shared" si="5"/>
        <v>0.10040161860095316</v>
      </c>
      <c r="I23" s="4">
        <f t="shared" si="4"/>
        <v>0.10040161860095316</v>
      </c>
      <c r="J23" s="4">
        <f t="shared" si="4"/>
        <v>7.495079601702319E-3</v>
      </c>
    </row>
    <row r="24" spans="1:10" x14ac:dyDescent="0.4">
      <c r="A24" s="1">
        <v>5</v>
      </c>
      <c r="B24" s="1" t="s">
        <v>15</v>
      </c>
      <c r="C24" s="3">
        <v>1710720</v>
      </c>
      <c r="D24" s="3">
        <v>1710720</v>
      </c>
      <c r="E24" s="3">
        <v>1710720</v>
      </c>
      <c r="F24" s="3">
        <v>1710720</v>
      </c>
      <c r="G24" s="4">
        <f t="shared" si="5"/>
        <v>8.3649719732462893E-2</v>
      </c>
      <c r="H24" s="4">
        <f t="shared" si="5"/>
        <v>8.3649719732462893E-2</v>
      </c>
      <c r="I24" s="4">
        <f t="shared" si="4"/>
        <v>8.3649719732462893E-2</v>
      </c>
      <c r="J24" s="4">
        <f t="shared" si="4"/>
        <v>8.3632715922486625E-2</v>
      </c>
    </row>
    <row r="25" spans="1:10" x14ac:dyDescent="0.4">
      <c r="A25" s="1">
        <v>6</v>
      </c>
      <c r="B25" s="1" t="s">
        <v>16</v>
      </c>
      <c r="C25" s="3">
        <v>462578</v>
      </c>
      <c r="D25" s="3">
        <v>410184</v>
      </c>
      <c r="E25" s="3">
        <v>394217</v>
      </c>
      <c r="F25" s="3">
        <v>381525</v>
      </c>
      <c r="G25" s="4">
        <f t="shared" si="5"/>
        <v>2.2618850574263012E-2</v>
      </c>
      <c r="H25" s="4">
        <f t="shared" si="5"/>
        <v>2.0056921435851898E-2</v>
      </c>
      <c r="I25" s="4">
        <f t="shared" si="4"/>
        <v>1.9276177027083525E-2</v>
      </c>
      <c r="J25" s="4">
        <f t="shared" si="4"/>
        <v>1.8651779334038714E-2</v>
      </c>
    </row>
    <row r="26" spans="1:10" x14ac:dyDescent="0.4">
      <c r="A26" s="1">
        <v>7</v>
      </c>
      <c r="B26" s="1" t="s">
        <v>17</v>
      </c>
      <c r="C26" s="3">
        <v>5451790</v>
      </c>
      <c r="D26" s="3">
        <v>4117488</v>
      </c>
      <c r="E26" s="3">
        <v>3873280</v>
      </c>
      <c r="F26" s="3">
        <v>3616939</v>
      </c>
      <c r="G26" s="4">
        <f t="shared" si="5"/>
        <v>0.26657822761190836</v>
      </c>
      <c r="H26" s="4">
        <f t="shared" si="5"/>
        <v>0.20133436050421996</v>
      </c>
      <c r="I26" s="4">
        <f t="shared" si="4"/>
        <v>0.18939323001154712</v>
      </c>
      <c r="J26" s="4">
        <f t="shared" si="4"/>
        <v>0.17682287685650652</v>
      </c>
    </row>
    <row r="27" spans="1:10" x14ac:dyDescent="0.4">
      <c r="A27" s="1">
        <v>8</v>
      </c>
      <c r="B27" s="1" t="s">
        <v>18</v>
      </c>
      <c r="C27" s="3">
        <v>879768</v>
      </c>
      <c r="D27" s="3">
        <v>1186018</v>
      </c>
      <c r="E27" s="3">
        <v>1186018</v>
      </c>
      <c r="F27" s="3">
        <v>1186018</v>
      </c>
      <c r="G27" s="4">
        <f t="shared" si="5"/>
        <v>4.3018347029080979E-2</v>
      </c>
      <c r="H27" s="4">
        <f t="shared" si="5"/>
        <v>5.7993168547545E-2</v>
      </c>
      <c r="I27" s="4">
        <f t="shared" si="4"/>
        <v>5.7993168547545E-2</v>
      </c>
      <c r="J27" s="4">
        <f t="shared" si="4"/>
        <v>5.7981380046387331E-2</v>
      </c>
    </row>
    <row r="28" spans="1:10" x14ac:dyDescent="0.4">
      <c r="A28" s="1">
        <v>9</v>
      </c>
      <c r="B28" s="1" t="s">
        <v>19</v>
      </c>
      <c r="C28" s="3">
        <v>10580943</v>
      </c>
      <c r="D28" s="3">
        <v>9193185</v>
      </c>
      <c r="E28" s="3">
        <v>9015951</v>
      </c>
      <c r="F28" s="3">
        <v>8401173</v>
      </c>
      <c r="G28" s="4">
        <f t="shared" si="5"/>
        <v>0.51738035239850189</v>
      </c>
      <c r="H28" s="4">
        <f t="shared" si="5"/>
        <v>0.44952262713867958</v>
      </c>
      <c r="I28" s="4">
        <f t="shared" si="4"/>
        <v>0.4408563495321377</v>
      </c>
      <c r="J28" s="4">
        <f t="shared" si="4"/>
        <v>0.41071181427975628</v>
      </c>
    </row>
    <row r="29" spans="1:10" x14ac:dyDescent="0.4">
      <c r="A29" s="1">
        <v>10</v>
      </c>
      <c r="B29" s="1" t="s">
        <v>20</v>
      </c>
      <c r="C29" s="3">
        <v>168893</v>
      </c>
      <c r="D29" s="3">
        <v>356069</v>
      </c>
      <c r="E29" s="3">
        <v>755641</v>
      </c>
      <c r="F29" s="3">
        <v>1601453</v>
      </c>
      <c r="G29" s="4">
        <f t="shared" si="5"/>
        <v>8.2584245900994054E-3</v>
      </c>
      <c r="H29" s="4">
        <f t="shared" si="5"/>
        <v>1.7410839912679065E-2</v>
      </c>
      <c r="I29" s="4">
        <f t="shared" si="4"/>
        <v>3.6948862390314016E-2</v>
      </c>
      <c r="J29" s="4">
        <f t="shared" si="4"/>
        <v>7.8290932363106747E-2</v>
      </c>
    </row>
    <row r="30" spans="1:10" x14ac:dyDescent="0.4">
      <c r="A30" s="1">
        <v>11</v>
      </c>
      <c r="B30" s="1" t="s">
        <v>21</v>
      </c>
      <c r="C30" s="3">
        <v>184944</v>
      </c>
      <c r="D30" s="3">
        <v>226483</v>
      </c>
      <c r="E30" s="3">
        <v>264320</v>
      </c>
      <c r="F30" s="3">
        <v>302319</v>
      </c>
      <c r="G30" s="4">
        <f t="shared" si="5"/>
        <v>9.0432763784842746E-3</v>
      </c>
      <c r="H30" s="4">
        <f t="shared" si="5"/>
        <v>1.1074424496216444E-2</v>
      </c>
      <c r="I30" s="4">
        <f t="shared" si="4"/>
        <v>1.2924554526564601E-2</v>
      </c>
      <c r="J30" s="4">
        <f t="shared" si="4"/>
        <v>1.4779601013006356E-2</v>
      </c>
    </row>
    <row r="31" spans="1:10" x14ac:dyDescent="0.4">
      <c r="A31" s="1">
        <v>12</v>
      </c>
      <c r="B31" s="1" t="s">
        <v>22</v>
      </c>
      <c r="C31" s="3">
        <v>3693693</v>
      </c>
      <c r="D31" s="3">
        <v>3693693</v>
      </c>
      <c r="E31" s="3">
        <v>3693693</v>
      </c>
      <c r="F31" s="3">
        <v>3693693</v>
      </c>
      <c r="G31" s="4" t="s">
        <v>23</v>
      </c>
      <c r="H31" s="4" t="s">
        <v>23</v>
      </c>
      <c r="I31" s="4" t="s">
        <v>23</v>
      </c>
      <c r="J31" s="4" t="s">
        <v>23</v>
      </c>
    </row>
    <row r="32" spans="1:10" x14ac:dyDescent="0.4">
      <c r="A32" s="2">
        <v>13</v>
      </c>
      <c r="B32" s="2" t="s">
        <v>24</v>
      </c>
      <c r="C32" s="3">
        <v>11198</v>
      </c>
      <c r="D32" s="3">
        <v>11198</v>
      </c>
      <c r="E32" s="3">
        <v>11198</v>
      </c>
      <c r="F32" s="3">
        <v>11198</v>
      </c>
      <c r="G32" s="4">
        <f t="shared" ref="G32:J32" si="6">C32/C$17</f>
        <v>5.4755282077962469E-4</v>
      </c>
      <c r="H32" s="4">
        <f t="shared" si="6"/>
        <v>5.4755282077962469E-4</v>
      </c>
      <c r="I32" s="4">
        <f t="shared" si="6"/>
        <v>5.4755282077962469E-4</v>
      </c>
      <c r="J32" s="4">
        <f t="shared" si="6"/>
        <v>5.4744151754816987E-4</v>
      </c>
    </row>
    <row r="33" spans="1:10" x14ac:dyDescent="0.4">
      <c r="A33" s="5"/>
      <c r="B33" s="5" t="s">
        <v>25</v>
      </c>
      <c r="C33" s="6">
        <v>20450995</v>
      </c>
      <c r="D33" s="6">
        <v>20450995</v>
      </c>
      <c r="E33" s="6">
        <v>20450995</v>
      </c>
      <c r="F33" s="6">
        <v>20455153</v>
      </c>
      <c r="G33" s="7"/>
      <c r="H33" s="7"/>
      <c r="I33" s="7"/>
      <c r="J33" s="7"/>
    </row>
    <row r="34" spans="1:10" x14ac:dyDescent="0.4">
      <c r="C34" s="3"/>
      <c r="D34" s="3"/>
      <c r="E34" s="3"/>
      <c r="F34" s="3"/>
    </row>
    <row r="35" spans="1:10" ht="18.5" x14ac:dyDescent="0.45">
      <c r="A35" s="38" t="s">
        <v>33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48" x14ac:dyDescent="0.4">
      <c r="A36" s="11" t="s">
        <v>2</v>
      </c>
      <c r="B36" s="11" t="s">
        <v>3</v>
      </c>
      <c r="C36" s="12" t="s">
        <v>4</v>
      </c>
      <c r="D36" s="12" t="s">
        <v>34</v>
      </c>
      <c r="E36" s="12" t="s">
        <v>35</v>
      </c>
      <c r="F36" s="12" t="s">
        <v>36</v>
      </c>
      <c r="G36" s="11" t="s">
        <v>8</v>
      </c>
      <c r="H36" s="11" t="s">
        <v>37</v>
      </c>
      <c r="I36" s="11" t="s">
        <v>38</v>
      </c>
      <c r="J36" s="11" t="s">
        <v>39</v>
      </c>
    </row>
    <row r="37" spans="1:10" x14ac:dyDescent="0.4">
      <c r="A37" s="1">
        <v>1</v>
      </c>
      <c r="B37" s="1" t="s">
        <v>12</v>
      </c>
      <c r="C37" s="3">
        <v>329069</v>
      </c>
      <c r="D37" s="3">
        <v>456400</v>
      </c>
      <c r="E37" s="3">
        <v>594500</v>
      </c>
      <c r="F37" s="3">
        <v>608054</v>
      </c>
      <c r="G37" s="4">
        <f>C37/C$17</f>
        <v>1.609061075023489E-2</v>
      </c>
      <c r="H37" s="4">
        <f>D37/D$17</f>
        <v>2.2316762582945231E-2</v>
      </c>
      <c r="I37" s="4">
        <f t="shared" ref="I37:J46" si="7">E37/E$17</f>
        <v>2.9069490261965248E-2</v>
      </c>
      <c r="J37" s="4">
        <f t="shared" si="7"/>
        <v>2.9726201510201365E-2</v>
      </c>
    </row>
    <row r="38" spans="1:10" x14ac:dyDescent="0.4">
      <c r="A38" s="1">
        <v>3</v>
      </c>
      <c r="B38" s="1" t="s">
        <v>13</v>
      </c>
      <c r="C38" s="3">
        <v>517779</v>
      </c>
      <c r="D38" s="3">
        <v>516957</v>
      </c>
      <c r="E38" s="3">
        <v>735206</v>
      </c>
      <c r="F38" s="3">
        <v>2515757</v>
      </c>
      <c r="G38" s="4">
        <f t="shared" ref="G38:H46" si="8">C38/C$17</f>
        <v>2.5318034648191934E-2</v>
      </c>
      <c r="H38" s="4">
        <f t="shared" si="8"/>
        <v>2.5277841004801967E-2</v>
      </c>
      <c r="I38" s="4">
        <f t="shared" si="7"/>
        <v>3.5949644503849326E-2</v>
      </c>
      <c r="J38" s="4">
        <f t="shared" si="7"/>
        <v>0.12298891140046715</v>
      </c>
    </row>
    <row r="39" spans="1:10" x14ac:dyDescent="0.4">
      <c r="A39" s="1">
        <v>4</v>
      </c>
      <c r="B39" s="1" t="s">
        <v>14</v>
      </c>
      <c r="C39" s="3">
        <v>153313</v>
      </c>
      <c r="D39" s="3">
        <v>2053678</v>
      </c>
      <c r="E39" s="3">
        <v>2051774</v>
      </c>
      <c r="F39" s="3">
        <v>153678</v>
      </c>
      <c r="G39" s="4">
        <f t="shared" si="8"/>
        <v>7.4966034659927306E-3</v>
      </c>
      <c r="H39" s="4">
        <f t="shared" si="8"/>
        <v>0.10041946614333434</v>
      </c>
      <c r="I39" s="4">
        <f t="shared" si="7"/>
        <v>0.10032636553869384</v>
      </c>
      <c r="J39" s="4">
        <f t="shared" si="7"/>
        <v>7.5129235161428519E-3</v>
      </c>
    </row>
    <row r="40" spans="1:10" x14ac:dyDescent="0.4">
      <c r="A40" s="1">
        <v>5</v>
      </c>
      <c r="B40" s="1" t="s">
        <v>15</v>
      </c>
      <c r="C40" s="3">
        <v>1710720</v>
      </c>
      <c r="D40" s="3">
        <v>1679564</v>
      </c>
      <c r="E40" s="3">
        <v>1677834</v>
      </c>
      <c r="F40" s="3">
        <v>1710861</v>
      </c>
      <c r="G40" s="4">
        <f t="shared" si="8"/>
        <v>8.3649719732462893E-2</v>
      </c>
      <c r="H40" s="4">
        <f t="shared" si="8"/>
        <v>8.2126273073755085E-2</v>
      </c>
      <c r="I40" s="4">
        <f t="shared" si="7"/>
        <v>8.2041680612605888E-2</v>
      </c>
      <c r="J40" s="4">
        <f t="shared" si="7"/>
        <v>8.3639609051078714E-2</v>
      </c>
    </row>
    <row r="41" spans="1:10" x14ac:dyDescent="0.4">
      <c r="A41" s="1">
        <v>6</v>
      </c>
      <c r="B41" s="1" t="s">
        <v>16</v>
      </c>
      <c r="C41" s="3">
        <v>462578</v>
      </c>
      <c r="D41" s="3">
        <v>447507</v>
      </c>
      <c r="E41" s="3">
        <v>440162</v>
      </c>
      <c r="F41" s="3">
        <v>445402</v>
      </c>
      <c r="G41" s="4">
        <f t="shared" si="8"/>
        <v>2.2618850574263012E-2</v>
      </c>
      <c r="H41" s="4">
        <f t="shared" si="8"/>
        <v>2.1881918214737228E-2</v>
      </c>
      <c r="I41" s="4">
        <f t="shared" si="7"/>
        <v>2.1522766985176026E-2</v>
      </c>
      <c r="J41" s="4">
        <f t="shared" si="7"/>
        <v>2.1774562136005534E-2</v>
      </c>
    </row>
    <row r="42" spans="1:10" x14ac:dyDescent="0.4">
      <c r="A42" s="1">
        <v>7</v>
      </c>
      <c r="B42" s="1" t="s">
        <v>17</v>
      </c>
      <c r="C42" s="3">
        <v>5451790</v>
      </c>
      <c r="D42" s="3">
        <v>4878001</v>
      </c>
      <c r="E42" s="3">
        <v>4786034</v>
      </c>
      <c r="F42" s="3">
        <v>4852641</v>
      </c>
      <c r="G42" s="4">
        <f t="shared" si="8"/>
        <v>0.26657822761190836</v>
      </c>
      <c r="H42" s="4">
        <f t="shared" si="8"/>
        <v>0.23852145091229057</v>
      </c>
      <c r="I42" s="4">
        <f t="shared" si="7"/>
        <v>0.23402450589812379</v>
      </c>
      <c r="J42" s="4">
        <f t="shared" si="7"/>
        <v>0.23723318031402649</v>
      </c>
    </row>
    <row r="43" spans="1:10" x14ac:dyDescent="0.4">
      <c r="A43" s="1">
        <v>8</v>
      </c>
      <c r="B43" s="1" t="s">
        <v>18</v>
      </c>
      <c r="C43" s="3">
        <v>879768</v>
      </c>
      <c r="D43" s="3">
        <v>1180013</v>
      </c>
      <c r="E43" s="3">
        <v>1278007</v>
      </c>
      <c r="F43" s="3">
        <v>1285149</v>
      </c>
      <c r="G43" s="4">
        <f t="shared" si="8"/>
        <v>4.3018347029080979E-2</v>
      </c>
      <c r="H43" s="4">
        <f t="shared" si="8"/>
        <v>5.7699539802342138E-2</v>
      </c>
      <c r="I43" s="4">
        <f t="shared" si="7"/>
        <v>6.2491189303992299E-2</v>
      </c>
      <c r="J43" s="4">
        <f t="shared" si="7"/>
        <v>6.2827640546125468E-2</v>
      </c>
    </row>
    <row r="44" spans="1:10" x14ac:dyDescent="0.4">
      <c r="A44" s="1">
        <v>9</v>
      </c>
      <c r="B44" s="1" t="s">
        <v>19</v>
      </c>
      <c r="C44" s="3">
        <v>10580943</v>
      </c>
      <c r="D44" s="3">
        <v>8629125</v>
      </c>
      <c r="E44" s="3">
        <v>7800440</v>
      </c>
      <c r="F44" s="3">
        <v>6798098</v>
      </c>
      <c r="G44" s="4">
        <f t="shared" si="8"/>
        <v>0.51738035239850189</v>
      </c>
      <c r="H44" s="4">
        <f t="shared" si="8"/>
        <v>0.42194157301392915</v>
      </c>
      <c r="I44" s="4">
        <f t="shared" si="7"/>
        <v>0.38142105066281617</v>
      </c>
      <c r="J44" s="4">
        <f t="shared" si="7"/>
        <v>0.33234158649412204</v>
      </c>
    </row>
    <row r="45" spans="1:10" x14ac:dyDescent="0.4">
      <c r="A45" s="1">
        <v>10</v>
      </c>
      <c r="B45" s="1" t="s">
        <v>20</v>
      </c>
      <c r="C45" s="3">
        <v>168893</v>
      </c>
      <c r="D45" s="3">
        <v>354288</v>
      </c>
      <c r="E45" s="3">
        <v>757555</v>
      </c>
      <c r="F45" s="3">
        <v>1623696</v>
      </c>
      <c r="G45" s="4">
        <f t="shared" si="8"/>
        <v>8.2584245900994054E-3</v>
      </c>
      <c r="H45" s="4">
        <f t="shared" si="8"/>
        <v>1.7323753685334137E-2</v>
      </c>
      <c r="I45" s="4">
        <f t="shared" si="7"/>
        <v>3.7042451968718394E-2</v>
      </c>
      <c r="J45" s="4">
        <f t="shared" si="7"/>
        <v>7.9378335620369112E-2</v>
      </c>
    </row>
    <row r="46" spans="1:10" x14ac:dyDescent="0.4">
      <c r="A46" s="1">
        <v>11</v>
      </c>
      <c r="B46" s="1" t="s">
        <v>21</v>
      </c>
      <c r="C46" s="3">
        <v>184944</v>
      </c>
      <c r="D46" s="3">
        <v>249986</v>
      </c>
      <c r="E46" s="3">
        <v>324534</v>
      </c>
      <c r="F46" s="3">
        <v>450618</v>
      </c>
      <c r="G46" s="4">
        <f t="shared" si="8"/>
        <v>9.0432763784842746E-3</v>
      </c>
      <c r="H46" s="4">
        <f t="shared" si="8"/>
        <v>1.2223659533435904E-2</v>
      </c>
      <c r="I46" s="4">
        <f t="shared" si="7"/>
        <v>1.5868861148320656E-2</v>
      </c>
      <c r="J46" s="4">
        <f t="shared" si="7"/>
        <v>2.2029559006476265E-2</v>
      </c>
    </row>
    <row r="47" spans="1:10" x14ac:dyDescent="0.4">
      <c r="A47" s="1">
        <v>12</v>
      </c>
      <c r="B47" s="1" t="s">
        <v>22</v>
      </c>
      <c r="C47" s="3">
        <v>3693693</v>
      </c>
      <c r="D47" s="3">
        <v>3688730</v>
      </c>
      <c r="E47" s="3">
        <v>3688374</v>
      </c>
      <c r="F47" s="3">
        <v>3693793</v>
      </c>
      <c r="G47" s="4" t="s">
        <v>23</v>
      </c>
      <c r="H47" s="4" t="s">
        <v>23</v>
      </c>
      <c r="I47" s="4" t="s">
        <v>23</v>
      </c>
      <c r="J47" s="4" t="s">
        <v>23</v>
      </c>
    </row>
    <row r="48" spans="1:10" x14ac:dyDescent="0.4">
      <c r="A48" s="2">
        <v>13</v>
      </c>
      <c r="B48" s="2" t="s">
        <v>24</v>
      </c>
      <c r="C48" s="3">
        <v>11198</v>
      </c>
      <c r="D48" s="3">
        <v>10439</v>
      </c>
      <c r="E48" s="3">
        <v>10268</v>
      </c>
      <c r="F48" s="3">
        <v>11199</v>
      </c>
      <c r="G48" s="4">
        <f t="shared" ref="G48:J48" si="9">C48/C$17</f>
        <v>5.4755282077962469E-4</v>
      </c>
      <c r="H48" s="4">
        <f t="shared" si="9"/>
        <v>5.1043971210202731E-4</v>
      </c>
      <c r="I48" s="4">
        <f t="shared" si="9"/>
        <v>5.0207826073988084E-4</v>
      </c>
      <c r="J48" s="4">
        <f t="shared" si="9"/>
        <v>5.4749040498499322E-4</v>
      </c>
    </row>
    <row r="49" spans="1:10" x14ac:dyDescent="0.4">
      <c r="A49" s="5"/>
      <c r="B49" s="5" t="s">
        <v>25</v>
      </c>
      <c r="C49" s="6">
        <v>20450995</v>
      </c>
      <c r="D49" s="6">
        <v>20455958</v>
      </c>
      <c r="E49" s="6">
        <v>20456314</v>
      </c>
      <c r="F49" s="6">
        <v>20455153</v>
      </c>
      <c r="G49" s="8"/>
      <c r="H49" s="8"/>
      <c r="I49" s="8"/>
      <c r="J49" s="8"/>
    </row>
    <row r="68" spans="1:4" x14ac:dyDescent="0.4">
      <c r="A68" s="1"/>
    </row>
    <row r="70" spans="1:4" x14ac:dyDescent="0.4">
      <c r="A70" s="1"/>
      <c r="B70" s="1"/>
      <c r="C70" s="1"/>
    </row>
    <row r="71" spans="1:4" x14ac:dyDescent="0.4">
      <c r="A71" s="1"/>
      <c r="C71" s="9"/>
    </row>
    <row r="72" spans="1:4" x14ac:dyDescent="0.4">
      <c r="A72" s="1"/>
      <c r="C72" s="9"/>
    </row>
    <row r="73" spans="1:4" x14ac:dyDescent="0.4">
      <c r="A73" s="1"/>
      <c r="C73" s="9"/>
    </row>
    <row r="80" spans="1:4" x14ac:dyDescent="0.4">
      <c r="A80" s="1"/>
      <c r="B80" s="1"/>
      <c r="C80" s="1"/>
      <c r="D80" s="1"/>
    </row>
    <row r="81" spans="4:4" x14ac:dyDescent="0.4">
      <c r="D81" s="10"/>
    </row>
    <row r="82" spans="4:4" x14ac:dyDescent="0.4">
      <c r="D82" s="10"/>
    </row>
    <row r="83" spans="4:4" x14ac:dyDescent="0.4">
      <c r="D83" s="10"/>
    </row>
    <row r="84" spans="4:4" x14ac:dyDescent="0.4">
      <c r="D84" s="10"/>
    </row>
    <row r="85" spans="4:4" x14ac:dyDescent="0.4">
      <c r="D85" s="10"/>
    </row>
    <row r="86" spans="4:4" x14ac:dyDescent="0.4">
      <c r="D86" s="10"/>
    </row>
    <row r="87" spans="4:4" x14ac:dyDescent="0.4">
      <c r="D87" s="10"/>
    </row>
  </sheetData>
  <autoFilter ref="A4:Q17" xr:uid="{F2FF41A7-1AA5-4667-B7A2-8D546222A2A4}"/>
  <mergeCells count="3">
    <mergeCell ref="A3:J3"/>
    <mergeCell ref="A19:J19"/>
    <mergeCell ref="A35:J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2746-BDEC-4CBA-8D6B-10059F2652D1}">
  <dimension ref="A1:H2"/>
  <sheetViews>
    <sheetView tabSelected="1" workbookViewId="0"/>
  </sheetViews>
  <sheetFormatPr defaultRowHeight="16" x14ac:dyDescent="0.4"/>
  <sheetData>
    <row r="1" spans="1:8" x14ac:dyDescent="0.4">
      <c r="A1" s="40" t="s">
        <v>47</v>
      </c>
      <c r="B1" s="40" t="s">
        <v>40</v>
      </c>
      <c r="C1" s="40" t="s">
        <v>42</v>
      </c>
      <c r="D1" s="40" t="s">
        <v>44</v>
      </c>
      <c r="E1" s="40" t="s">
        <v>46</v>
      </c>
      <c r="F1" s="40" t="s">
        <v>45</v>
      </c>
      <c r="G1" s="40" t="s">
        <v>43</v>
      </c>
      <c r="H1" s="40" t="s">
        <v>41</v>
      </c>
    </row>
    <row r="2" spans="1:8" x14ac:dyDescent="0.4">
      <c r="A2">
        <v>0.54172938773883617</v>
      </c>
      <c r="B2">
        <v>0</v>
      </c>
      <c r="C2">
        <v>2.5318034648191934E-2</v>
      </c>
      <c r="D2">
        <v>0.11376517377271864</v>
      </c>
      <c r="E2">
        <v>0.26657822761190836</v>
      </c>
      <c r="F2">
        <v>5.4755282077962469E-4</v>
      </c>
      <c r="G2">
        <v>9.0432763784842746E-3</v>
      </c>
      <c r="H2">
        <v>4.3018347029080979E-2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for Diji</vt:lpstr>
      <vt:lpstr>frac_lndu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 Gardner</dc:creator>
  <cp:keywords/>
  <dc:description/>
  <cp:lastModifiedBy>Carlos Fabián Fuentes Rivas</cp:lastModifiedBy>
  <cp:revision/>
  <dcterms:created xsi:type="dcterms:W3CDTF">2024-12-10T10:31:04Z</dcterms:created>
  <dcterms:modified xsi:type="dcterms:W3CDTF">2025-04-15T15:42:22Z</dcterms:modified>
  <cp:category/>
  <cp:contentStatus/>
</cp:coreProperties>
</file>