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1"/>
  </bookViews>
  <sheets>
    <sheet name="LFM-ALLExperiments" sheetId="1" state="visible" r:id="rId2"/>
    <sheet name="LFM-paper" sheetId="2" state="visible" r:id="rId3"/>
    <sheet name="LFM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<sst xmlns="http://schemas.openxmlformats.org/spreadsheetml/2006/main" count="224" uniqueCount="107">
  <si>
    <t>LastFM</t>
  </si>
  <si>
    <t>Precision@10</t>
  </si>
  <si>
    <t>MRR@10</t>
  </si>
  <si>
    <t>itemCoverage@10</t>
  </si>
  <si>
    <t>aggrEntropy@10</t>
  </si>
  <si>
    <t>Top K features</t>
  </si>
  <si>
    <t>SORTOCCwithrep</t>
  </si>
  <si>
    <t>SORTOCCnorep</t>
  </si>
  <si>
    <t>SORTOCCdbp</t>
  </si>
  <si>
    <t>MAXSOCCwithrep</t>
  </si>
  <si>
    <t>MAXSOCCnorep</t>
  </si>
  <si>
    <t>MAXSOCCdbo</t>
  </si>
  <si>
    <t>MAXSOCCdbp</t>
  </si>
  <si>
    <t>MAXSwithrep</t>
  </si>
  <si>
    <t>MAXSnorep</t>
  </si>
  <si>
    <t>MAXSdbp</t>
  </si>
  <si>
    <t>TFIDFwithrep</t>
  </si>
  <si>
    <t>TFIDFnorep</t>
  </si>
  <si>
    <t>TFIDFdbo</t>
  </si>
  <si>
    <t>TFIDFdbp</t>
  </si>
  <si>
    <t>Igwithrep</t>
  </si>
  <si>
    <t>Ignorep</t>
  </si>
  <si>
    <t>Igdbp</t>
  </si>
  <si>
    <t>CHIwithrep</t>
  </si>
  <si>
    <t>CHInorep</t>
  </si>
  <si>
    <t>CHIdbp</t>
  </si>
  <si>
    <t>Grwithrep</t>
  </si>
  <si>
    <t>Grnorep</t>
  </si>
  <si>
    <t>Grdbp</t>
  </si>
  <si>
    <t>withrep.IG</t>
  </si>
  <si>
    <t>withrep.ABSOCCUAVGS</t>
  </si>
  <si>
    <t>withrep.ABSOCCU*MAXS</t>
  </si>
  <si>
    <t>withrep.ABSMAXS</t>
  </si>
  <si>
    <t>withrep.TFIDF</t>
  </si>
  <si>
    <t>norep.IG</t>
  </si>
  <si>
    <t>norep.ABSOCCUAVGS</t>
  </si>
  <si>
    <t>norep.ABSOCCU*MAXS</t>
  </si>
  <si>
    <t>norep.ABSMAXS</t>
  </si>
  <si>
    <t>norep.TFIDF</t>
  </si>
  <si>
    <t>dbo.IG</t>
  </si>
  <si>
    <t>dbo.ABSOCCUAVGS</t>
  </si>
  <si>
    <t>dbo.ABSOCCU*MAXS</t>
  </si>
  <si>
    <t>dbo.ABSMAXS</t>
  </si>
  <si>
    <t>dbo.TFIDF</t>
  </si>
  <si>
    <t>dbp.IG</t>
  </si>
  <si>
    <t>dbp.ABSOCCUAVGS</t>
  </si>
  <si>
    <t>dbp.ABSOCCU*MAXS</t>
  </si>
  <si>
    <t>dbp.ABSMAXS</t>
  </si>
  <si>
    <t>dbp.TFIDF</t>
  </si>
  <si>
    <t>ALL</t>
  </si>
  <si>
    <t>PR</t>
  </si>
  <si>
    <t>MRR</t>
  </si>
  <si>
    <t>IC</t>
  </si>
  <si>
    <t>AE</t>
  </si>
  <si>
    <t>5SORTOCCdbp</t>
  </si>
  <si>
    <t>5TFIDFdbo</t>
  </si>
  <si>
    <t>15TFIDFdbo</t>
  </si>
  <si>
    <t>5IGdbp</t>
  </si>
  <si>
    <t>5MAXSOCCwithrep</t>
  </si>
  <si>
    <t>20MAXSOCCdbp</t>
  </si>
  <si>
    <t>10IGdbp</t>
  </si>
  <si>
    <t>5IGnorep</t>
  </si>
  <si>
    <t>5SORTOCCnorep</t>
  </si>
  <si>
    <t>10TFIDFdbo</t>
  </si>
  <si>
    <t>19GRnorep</t>
  </si>
  <si>
    <t>5IGwithrep</t>
  </si>
  <si>
    <t>5MAXSOCCnorep</t>
  </si>
  <si>
    <t>20SORTOCCdbp</t>
  </si>
  <si>
    <t>20TFIDFdbo</t>
  </si>
  <si>
    <t>15CHIdbp</t>
  </si>
  <si>
    <t>5MAXSdbp</t>
  </si>
  <si>
    <t>5MAXSOCCdbo</t>
  </si>
  <si>
    <t>15SORTOCCdbp</t>
  </si>
  <si>
    <t>15MAXSOCCdbp</t>
  </si>
  <si>
    <t>19IGdbp</t>
  </si>
  <si>
    <t>5MAXSwithrep</t>
  </si>
  <si>
    <t>5MAXSOCCdbp</t>
  </si>
  <si>
    <t>10MAXSOCCwithrep</t>
  </si>
  <si>
    <t>10MAXSwithrep</t>
  </si>
  <si>
    <t>10IGwithrep</t>
  </si>
  <si>
    <t>20MAXSdbp</t>
  </si>
  <si>
    <t>19CHIdbp</t>
  </si>
  <si>
    <t>15MAXSdbp</t>
  </si>
  <si>
    <t>19GRdbp</t>
  </si>
  <si>
    <t>20SORTOCCnorep</t>
  </si>
  <si>
    <t>15MAXSOCCwithrep</t>
  </si>
  <si>
    <t>10IGnorep</t>
  </si>
  <si>
    <t>10SORTOCCdbp</t>
  </si>
  <si>
    <t>10SORTOCCnorep</t>
  </si>
  <si>
    <t>10SORTOCCwithrep</t>
  </si>
  <si>
    <t>15SORTOCCwithrep</t>
  </si>
  <si>
    <t>15SORTOCCnorep</t>
  </si>
  <si>
    <t>15CHInorep</t>
  </si>
  <si>
    <t>15MAXSwithrep</t>
  </si>
  <si>
    <t>15CHIwithrep</t>
  </si>
  <si>
    <t>15IGdbp</t>
  </si>
  <si>
    <t>15MAXSnorep</t>
  </si>
  <si>
    <t>15IGwithrep</t>
  </si>
  <si>
    <t>15IGnorep</t>
  </si>
  <si>
    <t>20SORTOCCwithrep</t>
  </si>
  <si>
    <t>20MAXSOCCnorep</t>
  </si>
  <si>
    <t>19IGnorep</t>
  </si>
  <si>
    <t>20MAXSOCCdbo</t>
  </si>
  <si>
    <t>19GRdbo</t>
  </si>
  <si>
    <t>20MAXSnorep</t>
  </si>
  <si>
    <t>19CHInorep</t>
  </si>
  <si>
    <t>20IGwithrep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</si>
</sst>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0084D1"/>
      <name val="Calibri"/>
      <family val="2"/>
      <charset val="1"/>
    </font>
    <font>
      <sz val="11"/>
      <name val="Calibri"/>
      <family val="2"/>
      <charset val="1"/>
    </font>
    <font>
      <sz val="11"/>
      <color rgb="FF0066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3333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4D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S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2.8"/>
  <cols>
    <col collapsed="false" hidden="false" max="2" min="1" style="0" width="9.1417004048583"/>
    <col collapsed="false" hidden="false" max="3" min="3" style="0" width="15.6842105263158"/>
    <col collapsed="false" hidden="false" max="1025" min="4" style="0" width="9.1417004048583"/>
  </cols>
  <sheetData>
    <row r="1" customFormat="false" ht="17.35" hidden="false" customHeight="false" outlineLevel="0" collapsed="false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3.8" hidden="false" customHeight="false" outlineLevel="0" collapsed="false">
      <c r="D2" s="2" t="s">
        <v>1</v>
      </c>
      <c r="E2" s="2"/>
      <c r="F2" s="2"/>
      <c r="G2" s="2"/>
      <c r="H2" s="2" t="s">
        <v>2</v>
      </c>
      <c r="I2" s="2"/>
      <c r="J2" s="2"/>
      <c r="K2" s="2"/>
      <c r="L2" s="2" t="s">
        <v>3</v>
      </c>
      <c r="M2" s="2"/>
      <c r="N2" s="2"/>
      <c r="O2" s="2"/>
      <c r="P2" s="2" t="s">
        <v>4</v>
      </c>
      <c r="Q2" s="2"/>
      <c r="R2" s="2"/>
      <c r="S2" s="2"/>
    </row>
    <row r="3" customFormat="false" ht="13.8" hidden="false" customHeight="false" outlineLevel="0" collapsed="false">
      <c r="C3" s="0" t="s">
        <v>5</v>
      </c>
      <c r="D3" s="3" t="n">
        <v>5</v>
      </c>
      <c r="E3" s="3" t="n">
        <v>10</v>
      </c>
      <c r="F3" s="3" t="n">
        <v>15</v>
      </c>
      <c r="G3" s="3" t="n">
        <v>20</v>
      </c>
      <c r="H3" s="3" t="n">
        <v>5</v>
      </c>
      <c r="I3" s="3" t="n">
        <v>10</v>
      </c>
      <c r="J3" s="3" t="n">
        <v>15</v>
      </c>
      <c r="K3" s="3" t="n">
        <v>20</v>
      </c>
      <c r="L3" s="3" t="n">
        <v>5</v>
      </c>
      <c r="M3" s="3" t="n">
        <v>10</v>
      </c>
      <c r="N3" s="3" t="n">
        <v>15</v>
      </c>
      <c r="O3" s="3" t="n">
        <v>20</v>
      </c>
      <c r="P3" s="3" t="n">
        <v>5</v>
      </c>
      <c r="Q3" s="3" t="n">
        <v>10</v>
      </c>
      <c r="R3" s="3" t="n">
        <v>15</v>
      </c>
      <c r="S3" s="3" t="n">
        <v>20</v>
      </c>
    </row>
    <row r="4" customFormat="false" ht="13.8" hidden="false" customHeight="false" outlineLevel="0" collapsed="false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3.8" hidden="false" customHeight="false" outlineLevel="0" collapsed="false">
      <c r="C5" s="4" t="s">
        <v>6</v>
      </c>
      <c r="D5" s="5" t="n">
        <v>0.0458333333333333</v>
      </c>
      <c r="E5" s="5" t="n">
        <v>0.0581688596491228</v>
      </c>
      <c r="F5" s="5" t="n">
        <v>0.0559758771929825</v>
      </c>
      <c r="G5" s="5" t="n">
        <v>0.0567982456140351</v>
      </c>
      <c r="H5" s="5" t="n">
        <v>0.200297164154072</v>
      </c>
      <c r="I5" s="5" t="n">
        <v>0.235891140414167</v>
      </c>
      <c r="J5" s="5" t="n">
        <v>0.233009053568264</v>
      </c>
      <c r="K5" s="5" t="n">
        <v>0.234272747841827</v>
      </c>
      <c r="L5" s="6" t="n">
        <v>3574</v>
      </c>
      <c r="M5" s="6" t="n">
        <v>3845</v>
      </c>
      <c r="N5" s="6" t="n">
        <v>3908</v>
      </c>
      <c r="O5" s="6" t="n">
        <v>3909</v>
      </c>
      <c r="P5" s="5" t="n">
        <v>10.2821342729008</v>
      </c>
      <c r="Q5" s="5" t="n">
        <v>10.4506436542051</v>
      </c>
      <c r="R5" s="5" t="n">
        <v>10.5007109898595</v>
      </c>
      <c r="S5" s="5" t="n">
        <v>10.5057700450037</v>
      </c>
    </row>
    <row r="6" customFormat="false" ht="13.8" hidden="false" customHeight="false" outlineLevel="0" collapsed="false">
      <c r="C6" s="4" t="s">
        <v>7</v>
      </c>
      <c r="D6" s="5" t="n">
        <v>0.056140350877193</v>
      </c>
      <c r="E6" s="5" t="n">
        <v>0.0566885964912281</v>
      </c>
      <c r="F6" s="5" t="n">
        <v>0.0572916666666667</v>
      </c>
      <c r="G6" s="5" t="n">
        <v>0.0593201754385965</v>
      </c>
      <c r="H6" s="5" t="n">
        <v>0.23276635797195</v>
      </c>
      <c r="I6" s="5" t="n">
        <v>0.234190748335485</v>
      </c>
      <c r="J6" s="5" t="n">
        <v>0.234489000278474</v>
      </c>
      <c r="K6" s="5" t="n">
        <v>0.232928280296701</v>
      </c>
      <c r="L6" s="6" t="n">
        <v>3878</v>
      </c>
      <c r="M6" s="6" t="n">
        <v>3906</v>
      </c>
      <c r="N6" s="6" t="n">
        <v>3898</v>
      </c>
      <c r="O6" s="6" t="n">
        <v>3925</v>
      </c>
      <c r="P6" s="5" t="n">
        <v>10.5454645371163</v>
      </c>
      <c r="Q6" s="5" t="n">
        <v>10.5030822862564</v>
      </c>
      <c r="R6" s="5" t="n">
        <v>10.4891027589692</v>
      </c>
      <c r="S6" s="5" t="n">
        <v>10.48726281407</v>
      </c>
    </row>
    <row r="7" customFormat="false" ht="13.8" hidden="false" customHeight="false" outlineLevel="0" collapsed="false">
      <c r="C7" s="4" t="s">
        <v>8</v>
      </c>
      <c r="D7" s="5" t="n">
        <v>0.062280701754386</v>
      </c>
      <c r="E7" s="5" t="n">
        <v>0.0581140350877193</v>
      </c>
      <c r="F7" s="5" t="n">
        <v>0.0608552631578947</v>
      </c>
      <c r="G7" s="5" t="n">
        <v>0.0611842105263158</v>
      </c>
      <c r="H7" s="5" t="n">
        <v>0.246709853864459</v>
      </c>
      <c r="I7" s="5" t="n">
        <v>0.233857133363712</v>
      </c>
      <c r="J7" s="5" t="n">
        <v>0.234227377155009</v>
      </c>
      <c r="K7" s="5" t="n">
        <v>0.234237345257082</v>
      </c>
      <c r="L7" s="6" t="n">
        <v>3840</v>
      </c>
      <c r="M7" s="6" t="n">
        <v>3920</v>
      </c>
      <c r="N7" s="6" t="n">
        <v>3937</v>
      </c>
      <c r="O7" s="6" t="n">
        <v>3937</v>
      </c>
      <c r="P7" s="5" t="n">
        <v>10.4260293470911</v>
      </c>
      <c r="Q7" s="5" t="n">
        <v>10.5069653389805</v>
      </c>
      <c r="R7" s="5" t="n">
        <v>10.4681763508104</v>
      </c>
      <c r="S7" s="5" t="n">
        <v>10.4589752289662</v>
      </c>
    </row>
    <row r="8" customFormat="false" ht="13.8" hidden="false" customHeight="false" outlineLevel="0" collapsed="false">
      <c r="D8" s="4"/>
      <c r="N8" s="6"/>
    </row>
    <row r="9" customFormat="false" ht="13.8" hidden="false" customHeight="false" outlineLevel="0" collapsed="false">
      <c r="C9" s="4" t="s">
        <v>9</v>
      </c>
      <c r="D9" s="5" t="n">
        <v>0.0457236842105263</v>
      </c>
      <c r="E9" s="5" t="n">
        <v>0.0458881578947369</v>
      </c>
      <c r="F9" s="5" t="n">
        <v>0.0572368421052632</v>
      </c>
      <c r="G9" s="5" t="n">
        <v>0.0559758771929825</v>
      </c>
      <c r="H9" s="5" t="n">
        <v>0.211586672647528</v>
      </c>
      <c r="I9" s="5" t="n">
        <v>0.211843371053897</v>
      </c>
      <c r="J9" s="5" t="n">
        <v>0.234649557922584</v>
      </c>
      <c r="K9" s="5" t="n">
        <v>0.235529460488342</v>
      </c>
      <c r="L9" s="6" t="n">
        <v>3753</v>
      </c>
      <c r="M9" s="6" t="n">
        <v>3750</v>
      </c>
      <c r="N9" s="6" t="n">
        <v>3936</v>
      </c>
      <c r="O9" s="6" t="n">
        <v>3726</v>
      </c>
      <c r="P9" s="5" t="n">
        <v>10.5468286993229</v>
      </c>
      <c r="Q9" s="5" t="n">
        <v>10.5450920610998</v>
      </c>
      <c r="R9" s="5" t="n">
        <v>10.3265505800638</v>
      </c>
      <c r="S9" s="5" t="n">
        <v>10.2114657466329</v>
      </c>
    </row>
    <row r="10" customFormat="false" ht="13.8" hidden="false" customHeight="false" outlineLevel="0" collapsed="false">
      <c r="C10" s="4" t="s">
        <v>10</v>
      </c>
      <c r="D10" s="5" t="n">
        <v>0.0458881578947369</v>
      </c>
      <c r="E10" s="5" t="n">
        <v>0.0498355263157895</v>
      </c>
      <c r="F10" s="5" t="n">
        <v>0.056140350877193</v>
      </c>
      <c r="G10" s="5" t="n">
        <v>0.0569627192982456</v>
      </c>
      <c r="H10" s="5" t="n">
        <v>0.211934745322903</v>
      </c>
      <c r="I10" s="5" t="n">
        <v>0.224362971032379</v>
      </c>
      <c r="J10" s="5" t="n">
        <v>0.23570283426369</v>
      </c>
      <c r="K10" s="5" t="n">
        <v>0.237230861244019</v>
      </c>
      <c r="L10" s="6" t="n">
        <v>3751</v>
      </c>
      <c r="M10" s="6" t="n">
        <v>3686</v>
      </c>
      <c r="N10" s="6" t="n">
        <v>3730</v>
      </c>
      <c r="O10" s="6" t="n">
        <v>3710</v>
      </c>
      <c r="P10" s="5" t="n">
        <v>10.5452197204623</v>
      </c>
      <c r="Q10" s="5" t="n">
        <v>10.1369652832931</v>
      </c>
      <c r="R10" s="5" t="n">
        <v>10.2112992130872</v>
      </c>
      <c r="S10" s="5" t="n">
        <v>10.1595830706851</v>
      </c>
    </row>
    <row r="11" customFormat="false" ht="13.8" hidden="false" customHeight="false" outlineLevel="0" collapsed="false">
      <c r="C11" s="4" t="s">
        <v>11</v>
      </c>
      <c r="D11" s="5" t="n">
        <v>0.0458881578947369</v>
      </c>
      <c r="E11" s="5" t="n">
        <v>0.0498355263157895</v>
      </c>
      <c r="F11" s="5" t="n">
        <v>0.056140350877193</v>
      </c>
      <c r="G11" s="5" t="n">
        <v>0.0569627192982456</v>
      </c>
      <c r="H11" s="5" t="n">
        <v>0.211934745322903</v>
      </c>
      <c r="I11" s="5" t="n">
        <v>0.224362971032379</v>
      </c>
      <c r="J11" s="5" t="n">
        <v>0.23570283426369</v>
      </c>
      <c r="K11" s="5" t="n">
        <v>0.237230861244019</v>
      </c>
      <c r="L11" s="6" t="n">
        <v>3751</v>
      </c>
      <c r="M11" s="6" t="n">
        <v>3686</v>
      </c>
      <c r="N11" s="6" t="n">
        <v>3730</v>
      </c>
      <c r="O11" s="6" t="n">
        <v>3710</v>
      </c>
      <c r="P11" s="5" t="n">
        <v>10.5452197204623</v>
      </c>
      <c r="Q11" s="5" t="n">
        <v>10.1369652832931</v>
      </c>
      <c r="R11" s="5" t="n">
        <v>10.2112992130872</v>
      </c>
      <c r="S11" s="5" t="n">
        <v>10.1595830706851</v>
      </c>
    </row>
    <row r="12" customFormat="false" ht="13.8" hidden="false" customHeight="false" outlineLevel="0" collapsed="false">
      <c r="C12" s="4" t="s">
        <v>12</v>
      </c>
      <c r="D12" s="5" t="n">
        <v>0.0464364035087719</v>
      </c>
      <c r="E12" s="5" t="n">
        <v>0.0504934210526316</v>
      </c>
      <c r="F12" s="5" t="n">
        <v>0.0598135964912281</v>
      </c>
      <c r="G12" s="5" t="n">
        <v>0.0605811403508772</v>
      </c>
      <c r="H12" s="5" t="n">
        <v>0.212624423274094</v>
      </c>
      <c r="I12" s="5" t="n">
        <v>0.227563997588669</v>
      </c>
      <c r="J12" s="5" t="n">
        <v>0.247600733209286</v>
      </c>
      <c r="K12" s="5" t="n">
        <v>0.250364508177008</v>
      </c>
      <c r="L12" s="6" t="n">
        <v>3761</v>
      </c>
      <c r="M12" s="6" t="n">
        <v>3687</v>
      </c>
      <c r="N12" s="6" t="n">
        <v>3741</v>
      </c>
      <c r="O12" s="6" t="n">
        <v>3698</v>
      </c>
      <c r="P12" s="5" t="n">
        <v>10.5349170285121</v>
      </c>
      <c r="Q12" s="5" t="n">
        <v>10.0956183139929</v>
      </c>
      <c r="R12" s="5" t="n">
        <v>10.1366423593231</v>
      </c>
      <c r="S12" s="5" t="n">
        <v>10.0757966661003</v>
      </c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C14" s="4" t="s">
        <v>13</v>
      </c>
      <c r="D14" s="5" t="n">
        <v>0.0571271929824562</v>
      </c>
      <c r="E14" s="5" t="n">
        <v>0.0554276315789474</v>
      </c>
      <c r="F14" s="5" t="n">
        <v>0.0581688596491228</v>
      </c>
      <c r="G14" s="5" t="n">
        <v>0.0567434210526316</v>
      </c>
      <c r="H14" s="5" t="n">
        <v>0.231920394420394</v>
      </c>
      <c r="I14" s="5" t="n">
        <v>0.242412830529607</v>
      </c>
      <c r="J14" s="5" t="n">
        <v>0.237788540954659</v>
      </c>
      <c r="K14" s="5" t="n">
        <v>0.235997150388598</v>
      </c>
      <c r="L14" s="6" t="n">
        <v>3593</v>
      </c>
      <c r="M14" s="6" t="n">
        <v>3334</v>
      </c>
      <c r="N14" s="6" t="n">
        <v>3893</v>
      </c>
      <c r="O14" s="6" t="n">
        <v>3906</v>
      </c>
      <c r="P14" s="5" t="n">
        <v>10.2457391738138</v>
      </c>
      <c r="Q14" s="5" t="n">
        <v>9.77001983022103</v>
      </c>
      <c r="R14" s="5" t="n">
        <v>10.2925487432249</v>
      </c>
      <c r="S14" s="5" t="n">
        <v>10.2925197389715</v>
      </c>
    </row>
    <row r="15" customFormat="false" ht="13.8" hidden="false" customHeight="false" outlineLevel="0" collapsed="false">
      <c r="C15" s="4" t="s">
        <v>14</v>
      </c>
      <c r="D15" s="5" t="n">
        <v>0.0540570175438597</v>
      </c>
      <c r="E15" s="5" t="n">
        <v>0.05</v>
      </c>
      <c r="F15" s="5" t="n">
        <v>0.0567434210526316</v>
      </c>
      <c r="G15" s="5" t="n">
        <v>0.0567434210526316</v>
      </c>
      <c r="H15" s="5" t="n">
        <v>0.230053491525531</v>
      </c>
      <c r="I15" s="5" t="n">
        <v>0.227301702013873</v>
      </c>
      <c r="J15" s="5" t="n">
        <v>0.236507560726311</v>
      </c>
      <c r="K15" s="5" t="n">
        <v>0.236507560726311</v>
      </c>
      <c r="L15" s="6" t="n">
        <v>3558</v>
      </c>
      <c r="M15" s="6" t="n">
        <v>3660</v>
      </c>
      <c r="N15" s="6" t="n">
        <v>3903</v>
      </c>
      <c r="O15" s="6" t="n">
        <v>3903</v>
      </c>
      <c r="P15" s="5" t="n">
        <v>10.2418288665872</v>
      </c>
      <c r="Q15" s="5" t="n">
        <v>10.1110867187044</v>
      </c>
      <c r="R15" s="5" t="n">
        <v>10.2920253628385</v>
      </c>
      <c r="S15" s="5" t="n">
        <v>10.2920253628385</v>
      </c>
    </row>
    <row r="16" customFormat="false" ht="13.8" hidden="false" customHeight="false" outlineLevel="0" collapsed="false">
      <c r="C16" s="4" t="s">
        <v>15</v>
      </c>
      <c r="D16" s="5" t="n">
        <v>0.0571271929824562</v>
      </c>
      <c r="E16" s="5" t="n">
        <v>0.0503837719298246</v>
      </c>
      <c r="F16" s="5" t="n">
        <v>0.059265350877193</v>
      </c>
      <c r="G16" s="5" t="n">
        <v>0.0592105263157895</v>
      </c>
      <c r="H16" s="5" t="n">
        <v>0.231829020151389</v>
      </c>
      <c r="I16" s="5" t="n">
        <v>0.230109621433635</v>
      </c>
      <c r="J16" s="5" t="n">
        <v>0.23967085089618</v>
      </c>
      <c r="K16" s="5" t="n">
        <v>0.239765488531936</v>
      </c>
      <c r="L16" s="6" t="n">
        <v>3593</v>
      </c>
      <c r="M16" s="6" t="n">
        <v>3637</v>
      </c>
      <c r="N16" s="6" t="n">
        <v>3900</v>
      </c>
      <c r="O16" s="6" t="n">
        <v>3898</v>
      </c>
      <c r="P16" s="5" t="n">
        <v>10.2459070373285</v>
      </c>
      <c r="Q16" s="5" t="n">
        <v>10.0546265402473</v>
      </c>
      <c r="R16" s="5" t="n">
        <v>10.2311714061372</v>
      </c>
      <c r="S16" s="5" t="n">
        <v>10.2298891927187</v>
      </c>
    </row>
    <row r="18" customFormat="false" ht="13.8" hidden="false" customHeight="false" outlineLevel="0" collapsed="false">
      <c r="C18" s="4" t="s">
        <v>16</v>
      </c>
      <c r="D18" s="5" t="n">
        <v>0.0215241561401479</v>
      </c>
      <c r="E18" s="5" t="n">
        <v>0.0211074561403509</v>
      </c>
      <c r="F18" s="5" t="n">
        <v>0.0211622807017544</v>
      </c>
      <c r="G18" s="5" t="n">
        <v>0.0144736842105263</v>
      </c>
      <c r="H18" s="5" t="n">
        <v>0.16068497986015</v>
      </c>
      <c r="I18" s="5" t="n">
        <v>0.136362706798562</v>
      </c>
      <c r="J18" s="5" t="n">
        <v>0.13695600665173</v>
      </c>
      <c r="K18" s="5" t="n">
        <v>0.12021954349257</v>
      </c>
      <c r="L18" s="6" t="n">
        <v>1280</v>
      </c>
      <c r="M18" s="6" t="n">
        <v>2267</v>
      </c>
      <c r="N18" s="6" t="n">
        <v>2268</v>
      </c>
      <c r="O18" s="6" t="n">
        <v>2288</v>
      </c>
      <c r="P18" s="5" t="n">
        <v>8.81979757214175</v>
      </c>
      <c r="Q18" s="5" t="n">
        <v>9.74795368959635</v>
      </c>
      <c r="R18" s="5" t="n">
        <v>9.74948488757136</v>
      </c>
      <c r="S18" s="5" t="n">
        <v>9.75361321825037</v>
      </c>
    </row>
    <row r="19" customFormat="false" ht="13.8" hidden="false" customHeight="false" outlineLevel="0" collapsed="false">
      <c r="C19" s="4" t="s">
        <v>17</v>
      </c>
      <c r="D19" s="5" t="n">
        <v>0.0215241561401479</v>
      </c>
      <c r="E19" s="5" t="n">
        <v>0.0211074561403509</v>
      </c>
      <c r="F19" s="5" t="n">
        <v>0.0211622807017544</v>
      </c>
      <c r="G19" s="5" t="n">
        <v>0.0137609649122807</v>
      </c>
      <c r="H19" s="5" t="n">
        <v>0.160822429019708</v>
      </c>
      <c r="I19" s="5" t="n">
        <v>0.13663946007696</v>
      </c>
      <c r="J19" s="5" t="n">
        <v>0.137298185488975</v>
      </c>
      <c r="K19" s="5" t="n">
        <v>0.121092286429457</v>
      </c>
      <c r="L19" s="6" t="n">
        <v>1280</v>
      </c>
      <c r="M19" s="6" t="n">
        <v>2267</v>
      </c>
      <c r="N19" s="6" t="n">
        <v>2284</v>
      </c>
      <c r="O19" s="6" t="n">
        <v>2802</v>
      </c>
      <c r="P19" s="5" t="n">
        <v>8.81860626818991</v>
      </c>
      <c r="Q19" s="5" t="n">
        <v>9.74881059174654</v>
      </c>
      <c r="R19" s="5" t="n">
        <v>9.75524322212093</v>
      </c>
      <c r="S19" s="5" t="n">
        <v>10.2686657859807</v>
      </c>
    </row>
    <row r="20" customFormat="false" ht="13.8" hidden="false" customHeight="false" outlineLevel="0" collapsed="false">
      <c r="C20" s="4" t="s">
        <v>18</v>
      </c>
      <c r="D20" s="5" t="n">
        <v>0.0579495614035088</v>
      </c>
      <c r="E20" s="5" t="n">
        <v>0.0620614035087719</v>
      </c>
      <c r="F20" s="5" t="n">
        <v>0.0629934210526316</v>
      </c>
      <c r="G20" s="5" t="n">
        <v>0.0604714912280702</v>
      </c>
      <c r="H20" s="5" t="n">
        <v>0.23744541277436</v>
      </c>
      <c r="I20" s="5" t="n">
        <v>0.247712894135591</v>
      </c>
      <c r="J20" s="5" t="n">
        <v>0.253379740386319</v>
      </c>
      <c r="K20" s="5" t="n">
        <v>0.247667424558872</v>
      </c>
      <c r="L20" s="6" t="n">
        <v>3979</v>
      </c>
      <c r="M20" s="6" t="n">
        <v>3875</v>
      </c>
      <c r="N20" s="6" t="n">
        <v>3868</v>
      </c>
      <c r="O20" s="6" t="n">
        <v>3887</v>
      </c>
      <c r="P20" s="5" t="n">
        <v>10.5545222454994</v>
      </c>
      <c r="Q20" s="5" t="n">
        <v>10.1757442417963</v>
      </c>
      <c r="R20" s="5" t="n">
        <v>10.1470109323789</v>
      </c>
      <c r="S20" s="5" t="n">
        <v>10.2054863621705</v>
      </c>
    </row>
    <row r="21" customFormat="false" ht="13.8" hidden="false" customHeight="false" outlineLevel="0" collapsed="false">
      <c r="C21" s="4" t="s">
        <v>19</v>
      </c>
      <c r="D21" s="5" t="n">
        <v>0.021524156140137</v>
      </c>
      <c r="E21" s="5" t="n">
        <v>0.0211074561403509</v>
      </c>
      <c r="F21" s="5" t="n">
        <v>0.0211622807017544</v>
      </c>
      <c r="G21" s="5" t="n">
        <v>0.0131578947368421</v>
      </c>
      <c r="H21" s="5" t="n">
        <v>0.160822429019708</v>
      </c>
      <c r="I21" s="5" t="n">
        <v>0.13663946007696</v>
      </c>
      <c r="J21" s="5" t="n">
        <v>0.137594281632111</v>
      </c>
      <c r="K21" s="5" t="n">
        <v>0.12176388730665</v>
      </c>
      <c r="L21" s="6" t="n">
        <v>1280</v>
      </c>
      <c r="M21" s="6" t="n">
        <v>2267</v>
      </c>
      <c r="N21" s="6" t="n">
        <v>2285</v>
      </c>
      <c r="O21" s="6" t="n">
        <v>2626</v>
      </c>
      <c r="P21" s="5" t="n">
        <v>8.81860626818991</v>
      </c>
      <c r="Q21" s="5" t="n">
        <v>9.7482213802745</v>
      </c>
      <c r="R21" s="5" t="n">
        <v>9.75613761504642</v>
      </c>
      <c r="S21" s="5" t="n">
        <v>9.96686233447959</v>
      </c>
    </row>
    <row r="23" customFormat="false" ht="15.85" hidden="false" customHeight="false" outlineLevel="0" collapsed="false">
      <c r="C23" s="7" t="s">
        <v>20</v>
      </c>
      <c r="D23" s="8" t="n">
        <v>0.0576</v>
      </c>
      <c r="E23" s="8" t="n">
        <v>0.0599</v>
      </c>
      <c r="F23" s="8" t="n">
        <v>0.0579</v>
      </c>
      <c r="G23" s="8" t="n">
        <v>0.0588</v>
      </c>
      <c r="H23" s="8" t="n">
        <v>0.2348</v>
      </c>
      <c r="I23" s="8" t="n">
        <v>0.2384</v>
      </c>
      <c r="J23" s="8" t="n">
        <v>0.2286</v>
      </c>
      <c r="K23" s="8" t="n">
        <v>0.2273</v>
      </c>
      <c r="L23" s="6" t="n">
        <v>3879.0437</v>
      </c>
      <c r="M23" s="6" t="n">
        <v>3898.5217</v>
      </c>
      <c r="N23" s="6" t="n">
        <v>3932.6082</v>
      </c>
      <c r="O23" s="6" t="n">
        <v>3928.7126</v>
      </c>
      <c r="P23" s="8" t="n">
        <v>10.47</v>
      </c>
      <c r="Q23" s="8" t="n">
        <v>10.4476</v>
      </c>
      <c r="R23" s="8" t="n">
        <v>10.4793</v>
      </c>
      <c r="S23" s="8" t="n">
        <v>10.4404</v>
      </c>
    </row>
    <row r="24" customFormat="false" ht="15.85" hidden="false" customHeight="false" outlineLevel="0" collapsed="false">
      <c r="C24" s="7" t="s">
        <v>21</v>
      </c>
      <c r="D24" s="8" t="n">
        <v>0.0571</v>
      </c>
      <c r="E24" s="8" t="n">
        <v>0.0578</v>
      </c>
      <c r="F24" s="8" t="n">
        <v>0.0584</v>
      </c>
      <c r="G24" s="8" t="n">
        <v>0.0579</v>
      </c>
      <c r="H24" s="8" t="n">
        <v>0.2346</v>
      </c>
      <c r="I24" s="8" t="n">
        <v>0.2326</v>
      </c>
      <c r="J24" s="8" t="n">
        <v>0.227</v>
      </c>
      <c r="K24" s="8" t="n">
        <v>0.2274</v>
      </c>
      <c r="L24" s="6" t="n">
        <v>3883.9132</v>
      </c>
      <c r="M24" s="6" t="n">
        <v>3929.6865</v>
      </c>
      <c r="N24" s="6" t="n">
        <v>3920.9214</v>
      </c>
      <c r="O24" s="6" t="n">
        <v>3931.6343</v>
      </c>
      <c r="P24" s="8" t="n">
        <v>10.4742</v>
      </c>
      <c r="Q24" s="8" t="n">
        <v>10.4389</v>
      </c>
      <c r="R24" s="8" t="n">
        <v>10.4603</v>
      </c>
      <c r="S24" s="8" t="n">
        <v>10.4426</v>
      </c>
    </row>
    <row r="25" customFormat="false" ht="15.85" hidden="false" customHeight="false" outlineLevel="0" collapsed="false">
      <c r="C25" s="7" t="s">
        <v>22</v>
      </c>
      <c r="D25" s="8" t="n">
        <v>0.0586</v>
      </c>
      <c r="E25" s="8" t="n">
        <v>0.0583</v>
      </c>
      <c r="F25" s="8" t="n">
        <v>0.0588</v>
      </c>
      <c r="G25" s="8" t="n">
        <v>0.0586</v>
      </c>
      <c r="H25" s="8" t="n">
        <v>0.235</v>
      </c>
      <c r="I25" s="8" t="n">
        <v>0.2279</v>
      </c>
      <c r="J25" s="8" t="n">
        <v>0.2311</v>
      </c>
      <c r="K25" s="8" t="n">
        <v>0.2299</v>
      </c>
      <c r="L25" s="6" t="n">
        <v>3921.8953</v>
      </c>
      <c r="M25" s="6" t="n">
        <v>3956.9557</v>
      </c>
      <c r="N25" s="6" t="n">
        <v>3903.3912</v>
      </c>
      <c r="O25" s="6" t="n">
        <v>3937.4777</v>
      </c>
      <c r="P25" s="8" t="n">
        <v>10.4922</v>
      </c>
      <c r="Q25" s="8" t="n">
        <v>10.4327</v>
      </c>
      <c r="R25" s="8" t="n">
        <v>10.4111</v>
      </c>
      <c r="S25" s="8" t="n">
        <v>10.4043</v>
      </c>
    </row>
    <row r="26" customFormat="false" ht="13.8" hidden="false" customHeight="false" outlineLevel="0" collapsed="false">
      <c r="C26" s="7"/>
      <c r="D26" s="4"/>
    </row>
    <row r="27" customFormat="false" ht="13.8" hidden="false" customHeight="false" outlineLevel="0" collapsed="false">
      <c r="C27" s="7" t="s">
        <v>23</v>
      </c>
      <c r="D27" s="5" t="n">
        <v>0.0544407894736842</v>
      </c>
      <c r="E27" s="5" t="n">
        <v>0.0541118421052632</v>
      </c>
      <c r="F27" s="5" t="n">
        <v>0.0578947368421053</v>
      </c>
      <c r="G27" s="5" t="n">
        <v>0.0587719298245614</v>
      </c>
      <c r="H27" s="5" t="n">
        <v>0.231620955798587</v>
      </c>
      <c r="I27" s="5" t="n">
        <v>0.22614589662287</v>
      </c>
      <c r="J27" s="5" t="n">
        <v>0.228638970374168</v>
      </c>
      <c r="K27" s="5" t="n">
        <v>0.235001329080276</v>
      </c>
      <c r="L27" s="6" t="n">
        <v>3556</v>
      </c>
      <c r="M27" s="6" t="n">
        <v>3779</v>
      </c>
      <c r="N27" s="6" t="n">
        <v>3933</v>
      </c>
      <c r="O27" s="6" t="n">
        <v>3921</v>
      </c>
      <c r="P27" s="5" t="n">
        <v>10.1277852569614</v>
      </c>
      <c r="Q27" s="5" t="n">
        <v>10.3872020063924</v>
      </c>
      <c r="R27" s="5" t="n">
        <v>10.4793431115071</v>
      </c>
      <c r="S27" s="5" t="n">
        <v>10.4177617213587</v>
      </c>
    </row>
    <row r="28" customFormat="false" ht="13.8" hidden="false" customHeight="false" outlineLevel="0" collapsed="false">
      <c r="C28" s="7" t="s">
        <v>24</v>
      </c>
      <c r="D28" s="5" t="n">
        <v>0.0544407894736842</v>
      </c>
      <c r="E28" s="5" t="n">
        <v>0.0541118421052632</v>
      </c>
      <c r="F28" s="5" t="n">
        <v>0.0577850877192983</v>
      </c>
      <c r="G28" s="5" t="n">
        <v>0.0579495614035088</v>
      </c>
      <c r="H28" s="5" t="n">
        <v>0.231620955798587</v>
      </c>
      <c r="I28" s="5" t="n">
        <v>0.22614589662287</v>
      </c>
      <c r="J28" s="5" t="n">
        <v>0.227390821593124</v>
      </c>
      <c r="K28" s="5" t="n">
        <v>0.227352630313157</v>
      </c>
      <c r="L28" s="6" t="n">
        <v>3556</v>
      </c>
      <c r="M28" s="6" t="n">
        <v>3779</v>
      </c>
      <c r="N28" s="6" t="n">
        <v>3934</v>
      </c>
      <c r="O28" s="6" t="n">
        <v>3932</v>
      </c>
      <c r="P28" s="5" t="n">
        <v>10.1277852569614</v>
      </c>
      <c r="Q28" s="5" t="n">
        <v>10.3872020063924</v>
      </c>
      <c r="R28" s="5" t="n">
        <v>10.4793916673092</v>
      </c>
      <c r="S28" s="5" t="n">
        <v>10.4425850121939</v>
      </c>
    </row>
    <row r="29" customFormat="false" ht="13.8" hidden="false" customHeight="false" outlineLevel="0" collapsed="false">
      <c r="C29" s="7" t="s">
        <v>25</v>
      </c>
      <c r="D29" s="5" t="n">
        <v>0.0544407894736842</v>
      </c>
      <c r="E29" s="5" t="n">
        <v>0.0541118421052632</v>
      </c>
      <c r="F29" s="5" t="n">
        <v>0.0586622807017544</v>
      </c>
      <c r="G29" s="5" t="n">
        <v>0.0585526315789474</v>
      </c>
      <c r="H29" s="5" t="n">
        <v>0.231620955798587</v>
      </c>
      <c r="I29" s="5" t="n">
        <v>0.22614589662287</v>
      </c>
      <c r="J29" s="5" t="n">
        <v>0.229574745734285</v>
      </c>
      <c r="K29" s="5" t="n">
        <v>0.229910714285714</v>
      </c>
      <c r="L29" s="6" t="n">
        <v>3556</v>
      </c>
      <c r="M29" s="6" t="n">
        <v>3779</v>
      </c>
      <c r="N29" s="6" t="n">
        <v>3938</v>
      </c>
      <c r="O29" s="6" t="n">
        <v>3937</v>
      </c>
      <c r="P29" s="5" t="n">
        <v>10.1277852569614</v>
      </c>
      <c r="Q29" s="5" t="n">
        <v>10.3872020063924</v>
      </c>
      <c r="R29" s="5" t="n">
        <v>10.4253179214671</v>
      </c>
      <c r="S29" s="5" t="n">
        <v>10.4042713270378</v>
      </c>
    </row>
    <row r="31" customFormat="false" ht="13.8" hidden="false" customHeight="false" outlineLevel="0" collapsed="false">
      <c r="C31" s="7" t="s">
        <v>26</v>
      </c>
      <c r="D31" s="5" t="n">
        <v>0.02137812594755</v>
      </c>
      <c r="E31" s="0" t="n">
        <v>0.0168311403508772</v>
      </c>
      <c r="F31" s="5" t="n">
        <v>0.012390350877193</v>
      </c>
      <c r="G31" s="5" t="n">
        <v>0.0112938596491228</v>
      </c>
      <c r="H31" s="0" t="n">
        <v>0.145215528028028</v>
      </c>
      <c r="I31" s="0" t="n">
        <v>0.126542781353637</v>
      </c>
      <c r="J31" s="5" t="n">
        <v>0.119172437881319</v>
      </c>
      <c r="K31" s="5" t="n">
        <v>0.123734842155895</v>
      </c>
      <c r="L31" s="0" t="n">
        <v>1382</v>
      </c>
      <c r="M31" s="0" t="n">
        <v>2338</v>
      </c>
      <c r="N31" s="6" t="n">
        <v>2560</v>
      </c>
      <c r="O31" s="6" t="n">
        <v>3190</v>
      </c>
      <c r="P31" s="0" t="n">
        <v>9.03132181235492</v>
      </c>
      <c r="Q31" s="0" t="n">
        <v>9.87289163713853</v>
      </c>
      <c r="R31" s="5" t="n">
        <v>9.63375676365162</v>
      </c>
      <c r="S31" s="5" t="n">
        <v>10.1279785588643</v>
      </c>
    </row>
    <row r="32" customFormat="false" ht="13.8" hidden="false" customHeight="false" outlineLevel="0" collapsed="false">
      <c r="C32" s="7" t="s">
        <v>27</v>
      </c>
      <c r="D32" s="5" t="n">
        <v>0.02137812594755</v>
      </c>
      <c r="E32" s="0" t="n">
        <v>0.0168311403508772</v>
      </c>
      <c r="F32" s="5" t="n">
        <v>0.0132127192982456</v>
      </c>
      <c r="G32" s="5" t="n">
        <v>0.059265350877193</v>
      </c>
      <c r="H32" s="0" t="n">
        <v>0.145215528028028</v>
      </c>
      <c r="I32" s="5" t="n">
        <v>0.126542781353637</v>
      </c>
      <c r="J32" s="5" t="n">
        <v>0.122451191900205</v>
      </c>
      <c r="K32" s="5" t="n">
        <v>0.229133162768031</v>
      </c>
      <c r="L32" s="0" t="n">
        <v>1382</v>
      </c>
      <c r="M32" s="6" t="n">
        <v>2338</v>
      </c>
      <c r="N32" s="6" t="n">
        <v>2984</v>
      </c>
      <c r="O32" s="6" t="n">
        <v>3946</v>
      </c>
      <c r="P32" s="0" t="n">
        <v>9.03132181235492</v>
      </c>
      <c r="Q32" s="5" t="n">
        <v>9.87289163713853</v>
      </c>
      <c r="R32" s="5" t="n">
        <v>9.86250725954091</v>
      </c>
      <c r="S32" s="5" t="n">
        <v>10.4354857527837</v>
      </c>
    </row>
    <row r="33" customFormat="false" ht="13.8" hidden="false" customHeight="false" outlineLevel="0" collapsed="false">
      <c r="C33" s="7" t="s">
        <v>28</v>
      </c>
      <c r="D33" s="5" t="n">
        <v>0.02137812594755</v>
      </c>
      <c r="E33" s="0" t="n">
        <v>0.0168311403508772</v>
      </c>
      <c r="F33" s="5" t="n">
        <v>0.0119517543859649</v>
      </c>
      <c r="G33" s="5" t="n">
        <v>0.0585526315789474</v>
      </c>
      <c r="H33" s="0" t="n">
        <v>0.145215528028028</v>
      </c>
      <c r="I33" s="0" t="n">
        <v>0.126542781353637</v>
      </c>
      <c r="J33" s="5" t="n">
        <v>0.117035071105795</v>
      </c>
      <c r="K33" s="5" t="n">
        <v>0.229910714285714</v>
      </c>
      <c r="L33" s="0" t="n">
        <v>1382</v>
      </c>
      <c r="M33" s="0" t="n">
        <v>2338</v>
      </c>
      <c r="N33" s="6" t="n">
        <v>3014</v>
      </c>
      <c r="O33" s="6" t="n">
        <v>3937</v>
      </c>
      <c r="P33" s="0" t="n">
        <v>9.03132181235492</v>
      </c>
      <c r="Q33" s="0" t="n">
        <v>9.87289163713853</v>
      </c>
      <c r="R33" s="5" t="n">
        <v>10.352452972786</v>
      </c>
      <c r="S33" s="5" t="n">
        <v>10.4042713270378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</sheetData>
  <mergeCells count="5">
    <mergeCell ref="D1:S1"/>
    <mergeCell ref="D2:G2"/>
    <mergeCell ref="H2:K2"/>
    <mergeCell ref="L2:O2"/>
    <mergeCell ref="P2: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17" activeCellId="0" sqref="O17"/>
    </sheetView>
  </sheetViews>
  <sheetFormatPr defaultRowHeight="13.8"/>
  <cols>
    <col collapsed="false" hidden="false" max="1" min="1" style="0" width="11.5182186234818"/>
    <col collapsed="false" hidden="false" max="2" min="2" style="0" width="23.2105263157895"/>
    <col collapsed="false" hidden="false" max="1025" min="3" style="0" width="11.5182186234818"/>
  </cols>
  <sheetData>
    <row r="1" customFormat="false" ht="17.3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C2" s="2" t="s">
        <v>1</v>
      </c>
      <c r="D2" s="2"/>
      <c r="E2" s="2" t="s">
        <v>2</v>
      </c>
      <c r="F2" s="2"/>
      <c r="G2" s="2" t="s">
        <v>3</v>
      </c>
      <c r="H2" s="2"/>
      <c r="I2" s="2" t="s">
        <v>4</v>
      </c>
      <c r="J2" s="2"/>
    </row>
    <row r="3" customFormat="false" ht="13.8" hidden="false" customHeight="false" outlineLevel="0" collapsed="false">
      <c r="B3" s="0" t="s">
        <v>5</v>
      </c>
      <c r="C3" s="3" t="n">
        <v>5</v>
      </c>
      <c r="D3" s="3" t="n">
        <v>20</v>
      </c>
      <c r="E3" s="3" t="n">
        <v>5</v>
      </c>
      <c r="F3" s="3" t="n">
        <v>20</v>
      </c>
      <c r="G3" s="3" t="n">
        <v>5</v>
      </c>
      <c r="H3" s="3" t="n">
        <v>20</v>
      </c>
      <c r="I3" s="3" t="n">
        <v>5</v>
      </c>
      <c r="J3" s="3" t="n">
        <v>20</v>
      </c>
    </row>
    <row r="4" customFormat="false" ht="15.05" hidden="false" customHeight="false" outlineLevel="0" collapsed="false">
      <c r="B4" s="9" t="s">
        <v>29</v>
      </c>
      <c r="C4" s="10" t="n">
        <v>0.0576</v>
      </c>
      <c r="D4" s="10" t="n">
        <v>0.0588</v>
      </c>
      <c r="E4" s="10" t="n">
        <v>0.2348</v>
      </c>
      <c r="F4" s="10" t="n">
        <v>0.2273</v>
      </c>
      <c r="G4" s="11" t="n">
        <f aca="false">3879/9739</f>
        <v>0.398295512886333</v>
      </c>
      <c r="H4" s="11" t="n">
        <f aca="false">3929/9739</f>
        <v>0.403429510216655</v>
      </c>
      <c r="I4" s="10" t="n">
        <v>10.47</v>
      </c>
      <c r="J4" s="10" t="n">
        <v>10.4404</v>
      </c>
    </row>
    <row r="5" customFormat="false" ht="13.8" hidden="false" customHeight="false" outlineLevel="0" collapsed="false">
      <c r="B5" s="4" t="s">
        <v>30</v>
      </c>
      <c r="C5" s="12" t="n">
        <v>0.0458333333333333</v>
      </c>
      <c r="D5" s="12" t="n">
        <v>0.0567982456140351</v>
      </c>
      <c r="E5" s="12" t="n">
        <v>0.200297164154072</v>
      </c>
      <c r="F5" s="12" t="n">
        <v>0.234272747841827</v>
      </c>
      <c r="G5" s="12" t="n">
        <f aca="false">3574/9739</f>
        <v>0.366978129171373</v>
      </c>
      <c r="H5" s="12" t="n">
        <f aca="false">3909/9739</f>
        <v>0.401375911284526</v>
      </c>
      <c r="I5" s="12" t="n">
        <v>10.2821342729008</v>
      </c>
      <c r="J5" s="12" t="n">
        <v>10.5057700450037</v>
      </c>
    </row>
    <row r="6" customFormat="false" ht="13.8" hidden="false" customHeight="false" outlineLevel="0" collapsed="false">
      <c r="B6" s="4" t="s">
        <v>31</v>
      </c>
      <c r="C6" s="12" t="n">
        <v>0.0457236842105263</v>
      </c>
      <c r="D6" s="12" t="n">
        <v>0.0559758771929825</v>
      </c>
      <c r="E6" s="12" t="n">
        <v>0.211586672647528</v>
      </c>
      <c r="F6" s="12" t="n">
        <v>0.235529460488342</v>
      </c>
      <c r="G6" s="12" t="n">
        <f aca="false">3753/9739</f>
        <v>0.385357839613923</v>
      </c>
      <c r="H6" s="12" t="n">
        <f aca="false">3726/9739</f>
        <v>0.38258548105555</v>
      </c>
      <c r="I6" s="12" t="n">
        <v>10.5468286993229</v>
      </c>
      <c r="J6" s="12" t="n">
        <v>10.2114657466329</v>
      </c>
    </row>
    <row r="7" customFormat="false" ht="13.8" hidden="false" customHeight="false" outlineLevel="0" collapsed="false">
      <c r="B7" s="4" t="s">
        <v>32</v>
      </c>
      <c r="C7" s="12" t="n">
        <v>0.0571271929824562</v>
      </c>
      <c r="D7" s="12" t="n">
        <v>0.0567434210526316</v>
      </c>
      <c r="E7" s="12" t="n">
        <v>0.231920394420394</v>
      </c>
      <c r="F7" s="12" t="n">
        <v>0.235997150388598</v>
      </c>
      <c r="G7" s="12" t="n">
        <f aca="false">3593/9739</f>
        <v>0.368929048156895</v>
      </c>
      <c r="H7" s="12" t="n">
        <f aca="false">3906/9739</f>
        <v>0.401067871444707</v>
      </c>
      <c r="I7" s="12" t="n">
        <v>10.2457391738138</v>
      </c>
      <c r="J7" s="12" t="n">
        <v>10.2925197389715</v>
      </c>
    </row>
    <row r="8" customFormat="false" ht="13.8" hidden="false" customHeight="false" outlineLevel="0" collapsed="false">
      <c r="B8" s="4" t="s">
        <v>33</v>
      </c>
      <c r="C8" s="12" t="n">
        <v>0.0215241561401479</v>
      </c>
      <c r="D8" s="12" t="n">
        <v>0.0144736842105263</v>
      </c>
      <c r="E8" s="12" t="n">
        <v>0.16068497986015</v>
      </c>
      <c r="F8" s="12" t="n">
        <v>0.12021954349257</v>
      </c>
      <c r="G8" s="12" t="n">
        <f aca="false">1280/9739</f>
        <v>0.131430331656228</v>
      </c>
      <c r="H8" s="12" t="n">
        <f aca="false">2288/9739</f>
        <v>0.234931717835507</v>
      </c>
      <c r="I8" s="12" t="n">
        <v>8.81979757214175</v>
      </c>
      <c r="J8" s="12" t="n">
        <v>9.75361321825037</v>
      </c>
    </row>
    <row r="9" customFormat="false" ht="15.85" hidden="false" customHeight="false" outlineLevel="0" collapsed="false">
      <c r="B9" s="9" t="s">
        <v>34</v>
      </c>
      <c r="C9" s="10" t="n">
        <v>0.0571</v>
      </c>
      <c r="D9" s="10" t="n">
        <v>0.0579</v>
      </c>
      <c r="E9" s="10" t="n">
        <v>0.2346</v>
      </c>
      <c r="F9" s="10" t="n">
        <v>0.2274</v>
      </c>
      <c r="G9" s="12" t="n">
        <f aca="false">3884/9739</f>
        <v>0.398808912619365</v>
      </c>
      <c r="H9" s="12" t="n">
        <f aca="false">3932/9739</f>
        <v>0.403737550056474</v>
      </c>
      <c r="I9" s="10" t="n">
        <v>10.4742</v>
      </c>
      <c r="J9" s="10" t="n">
        <v>10.4426</v>
      </c>
    </row>
    <row r="10" customFormat="false" ht="13.8" hidden="false" customHeight="false" outlineLevel="0" collapsed="false">
      <c r="B10" s="4" t="s">
        <v>35</v>
      </c>
      <c r="C10" s="12" t="n">
        <v>0.056140350877193</v>
      </c>
      <c r="D10" s="12" t="n">
        <v>0.0593201754385965</v>
      </c>
      <c r="E10" s="12" t="n">
        <v>0.23276635797195</v>
      </c>
      <c r="F10" s="12" t="n">
        <v>0.232928280296701</v>
      </c>
      <c r="G10" s="12" t="n">
        <f aca="false">3878/9739</f>
        <v>0.398192832939727</v>
      </c>
      <c r="H10" s="12" t="n">
        <f aca="false">3925/9739</f>
        <v>0.403018790430229</v>
      </c>
      <c r="I10" s="12" t="n">
        <v>10.5454645371163</v>
      </c>
      <c r="J10" s="12" t="n">
        <v>10.48726281407</v>
      </c>
    </row>
    <row r="11" customFormat="false" ht="13.8" hidden="false" customHeight="false" outlineLevel="0" collapsed="false">
      <c r="B11" s="4" t="s">
        <v>36</v>
      </c>
      <c r="C11" s="12" t="n">
        <v>0.0458881578947369</v>
      </c>
      <c r="D11" s="12" t="n">
        <v>0.0569627192982456</v>
      </c>
      <c r="E11" s="12" t="n">
        <v>0.211934745322903</v>
      </c>
      <c r="F11" s="12" t="n">
        <v>0.237230861244019</v>
      </c>
      <c r="G11" s="12" t="n">
        <f aca="false">3751/9739</f>
        <v>0.385152479720711</v>
      </c>
      <c r="H11" s="12" t="n">
        <f aca="false">3710/9739</f>
        <v>0.380942601909847</v>
      </c>
      <c r="I11" s="12" t="n">
        <v>10.5452197204623</v>
      </c>
      <c r="J11" s="12" t="n">
        <v>10.1595830706851</v>
      </c>
    </row>
    <row r="12" customFormat="false" ht="13.8" hidden="false" customHeight="false" outlineLevel="0" collapsed="false">
      <c r="B12" s="4" t="s">
        <v>37</v>
      </c>
      <c r="C12" s="12" t="n">
        <v>0.0540570175438597</v>
      </c>
      <c r="D12" s="12" t="n">
        <v>0.0567434210526316</v>
      </c>
      <c r="E12" s="12" t="n">
        <v>0.230053491525531</v>
      </c>
      <c r="F12" s="12" t="n">
        <v>0.236507560726311</v>
      </c>
      <c r="G12" s="12" t="n">
        <f aca="false">3558/9739</f>
        <v>0.36533525002567</v>
      </c>
      <c r="H12" s="12" t="n">
        <f aca="false">3903/9739</f>
        <v>0.400759831604888</v>
      </c>
      <c r="I12" s="12" t="n">
        <v>10.2418288665872</v>
      </c>
      <c r="J12" s="12" t="n">
        <v>10.2920253628385</v>
      </c>
    </row>
    <row r="13" customFormat="false" ht="13.8" hidden="false" customHeight="false" outlineLevel="0" collapsed="false">
      <c r="B13" s="4" t="s">
        <v>38</v>
      </c>
      <c r="C13" s="12" t="n">
        <v>0.0215241561401479</v>
      </c>
      <c r="D13" s="12" t="n">
        <v>0.0137609649122807</v>
      </c>
      <c r="E13" s="12" t="n">
        <v>0.160822429019708</v>
      </c>
      <c r="F13" s="12" t="n">
        <v>0.121092286429457</v>
      </c>
      <c r="G13" s="12" t="n">
        <f aca="false">1280/9739</f>
        <v>0.131430331656228</v>
      </c>
      <c r="H13" s="12" t="n">
        <f aca="false">2802/9739</f>
        <v>0.287709210391211</v>
      </c>
      <c r="I13" s="12" t="n">
        <v>8.81860626818991</v>
      </c>
      <c r="J13" s="12" t="n">
        <v>10.2686657859807</v>
      </c>
    </row>
    <row r="14" customFormat="false" ht="15.85" hidden="false" customHeight="false" outlineLevel="0" collapsed="false">
      <c r="B14" s="9" t="s">
        <v>39</v>
      </c>
      <c r="C14" s="10" t="n">
        <v>0.0571</v>
      </c>
      <c r="D14" s="10" t="n">
        <v>0.0579</v>
      </c>
      <c r="E14" s="10" t="n">
        <v>0.2346</v>
      </c>
      <c r="F14" s="10" t="n">
        <v>0.2274</v>
      </c>
      <c r="G14" s="12" t="n">
        <f aca="false">3884/9739</f>
        <v>0.398808912619365</v>
      </c>
      <c r="H14" s="12" t="n">
        <f aca="false">3932/9739</f>
        <v>0.403737550056474</v>
      </c>
      <c r="I14" s="10" t="n">
        <v>10.4742</v>
      </c>
      <c r="J14" s="10" t="n">
        <v>10.4426</v>
      </c>
    </row>
    <row r="15" customFormat="false" ht="13.8" hidden="false" customHeight="false" outlineLevel="0" collapsed="false">
      <c r="B15" s="4" t="s">
        <v>40</v>
      </c>
      <c r="C15" s="12" t="n">
        <v>0.056140350877193</v>
      </c>
      <c r="D15" s="12" t="n">
        <v>0.0593201754385965</v>
      </c>
      <c r="E15" s="12" t="n">
        <v>0.23276635797195</v>
      </c>
      <c r="F15" s="12" t="n">
        <v>0.232928280296701</v>
      </c>
      <c r="G15" s="12" t="n">
        <f aca="false">3878/9739</f>
        <v>0.398192832939727</v>
      </c>
      <c r="H15" s="12" t="n">
        <f aca="false">3925/9739</f>
        <v>0.403018790430229</v>
      </c>
      <c r="I15" s="12" t="n">
        <v>10.5454645371163</v>
      </c>
      <c r="J15" s="12" t="n">
        <v>10.48726281407</v>
      </c>
    </row>
    <row r="16" customFormat="false" ht="13.8" hidden="false" customHeight="false" outlineLevel="0" collapsed="false">
      <c r="B16" s="4" t="s">
        <v>41</v>
      </c>
      <c r="C16" s="12" t="n">
        <v>0.0458881578947369</v>
      </c>
      <c r="D16" s="12" t="n">
        <v>0.0569627192982456</v>
      </c>
      <c r="E16" s="12" t="n">
        <v>0.211934745322903</v>
      </c>
      <c r="F16" s="12" t="n">
        <v>0.237230861244019</v>
      </c>
      <c r="G16" s="12" t="n">
        <f aca="false">3751/9739</f>
        <v>0.385152479720711</v>
      </c>
      <c r="H16" s="12" t="n">
        <f aca="false">3710/9739</f>
        <v>0.380942601909847</v>
      </c>
      <c r="I16" s="12" t="n">
        <v>10.5452197204623</v>
      </c>
      <c r="J16" s="12" t="n">
        <v>10.1595830706851</v>
      </c>
    </row>
    <row r="17" customFormat="false" ht="13.8" hidden="false" customHeight="false" outlineLevel="0" collapsed="false">
      <c r="B17" s="4" t="s">
        <v>42</v>
      </c>
      <c r="C17" s="12" t="n">
        <v>0.0540570175438597</v>
      </c>
      <c r="D17" s="12" t="n">
        <v>0.0567434210526316</v>
      </c>
      <c r="E17" s="12" t="n">
        <v>0.230053491525531</v>
      </c>
      <c r="F17" s="12" t="n">
        <v>0.236507560726311</v>
      </c>
      <c r="G17" s="12" t="n">
        <f aca="false">3558/9739</f>
        <v>0.36533525002567</v>
      </c>
      <c r="H17" s="12" t="n">
        <f aca="false">3903/9739</f>
        <v>0.400759831604888</v>
      </c>
      <c r="I17" s="12" t="n">
        <v>10.2418288665872</v>
      </c>
      <c r="J17" s="12" t="n">
        <v>10.2920253628385</v>
      </c>
    </row>
    <row r="18" customFormat="false" ht="13.8" hidden="false" customHeight="false" outlineLevel="0" collapsed="false">
      <c r="B18" s="4" t="s">
        <v>43</v>
      </c>
      <c r="C18" s="12" t="n">
        <v>0.0579495614035088</v>
      </c>
      <c r="D18" s="12" t="n">
        <v>0.0604714912280702</v>
      </c>
      <c r="E18" s="12" t="n">
        <v>0.23744541277436</v>
      </c>
      <c r="F18" s="12" t="n">
        <v>0.247667424558872</v>
      </c>
      <c r="G18" s="12" t="n">
        <f aca="false">3979/9739</f>
        <v>0.408563507546976</v>
      </c>
      <c r="H18" s="12" t="n">
        <f aca="false">3887/9739</f>
        <v>0.399116952459185</v>
      </c>
      <c r="I18" s="12" t="n">
        <v>10.5545222454994</v>
      </c>
      <c r="J18" s="12" t="n">
        <v>10.2054863621705</v>
      </c>
    </row>
    <row r="19" customFormat="false" ht="15.85" hidden="false" customHeight="false" outlineLevel="0" collapsed="false">
      <c r="B19" s="9" t="s">
        <v>44</v>
      </c>
      <c r="C19" s="10" t="n">
        <v>0.0586</v>
      </c>
      <c r="D19" s="10" t="n">
        <v>0.0586</v>
      </c>
      <c r="E19" s="10" t="n">
        <v>0.235</v>
      </c>
      <c r="F19" s="10" t="n">
        <v>0.2299</v>
      </c>
      <c r="G19" s="12" t="n">
        <f aca="false">3922/9739</f>
        <v>0.40271075059041</v>
      </c>
      <c r="H19" s="12" t="n">
        <f aca="false">3937/9739</f>
        <v>0.404250949789506</v>
      </c>
      <c r="I19" s="10" t="n">
        <v>10.4922</v>
      </c>
      <c r="J19" s="10" t="n">
        <v>10.4043</v>
      </c>
    </row>
    <row r="20" customFormat="false" ht="13.8" hidden="false" customHeight="false" outlineLevel="0" collapsed="false">
      <c r="B20" s="4" t="s">
        <v>45</v>
      </c>
      <c r="C20" s="12" t="n">
        <v>0.062280701754386</v>
      </c>
      <c r="D20" s="12" t="n">
        <v>0.0611842105263158</v>
      </c>
      <c r="E20" s="12" t="n">
        <v>0.246709853864459</v>
      </c>
      <c r="F20" s="12" t="n">
        <v>0.234237345257082</v>
      </c>
      <c r="G20" s="12" t="n">
        <f aca="false">3840/9739</f>
        <v>0.394290994968683</v>
      </c>
      <c r="H20" s="12" t="n">
        <f aca="false">3937/9739</f>
        <v>0.404250949789506</v>
      </c>
      <c r="I20" s="12" t="n">
        <v>10.4260293470911</v>
      </c>
      <c r="J20" s="12" t="n">
        <v>10.4589752289662</v>
      </c>
    </row>
    <row r="21" customFormat="false" ht="13.8" hidden="false" customHeight="false" outlineLevel="0" collapsed="false">
      <c r="B21" s="4" t="s">
        <v>46</v>
      </c>
      <c r="C21" s="12" t="n">
        <v>0.0464364035087719</v>
      </c>
      <c r="D21" s="12" t="n">
        <v>0.0605811403508772</v>
      </c>
      <c r="E21" s="12" t="n">
        <v>0.212624423274094</v>
      </c>
      <c r="F21" s="12" t="n">
        <v>0.250364508177008</v>
      </c>
      <c r="G21" s="12" t="n">
        <f aca="false">3761/9739</f>
        <v>0.386179279186775</v>
      </c>
      <c r="H21" s="12" t="n">
        <f aca="false">3698/9739</f>
        <v>0.37971044255057</v>
      </c>
      <c r="I21" s="12" t="n">
        <v>10.5349170285121</v>
      </c>
      <c r="J21" s="12" t="n">
        <v>10.0757966661003</v>
      </c>
    </row>
    <row r="22" customFormat="false" ht="13.8" hidden="false" customHeight="false" outlineLevel="0" collapsed="false">
      <c r="B22" s="4" t="s">
        <v>47</v>
      </c>
      <c r="C22" s="12" t="n">
        <v>0.0571271929824562</v>
      </c>
      <c r="D22" s="12" t="n">
        <v>0.0592105263157895</v>
      </c>
      <c r="E22" s="12" t="n">
        <v>0.231829020151389</v>
      </c>
      <c r="F22" s="12" t="n">
        <v>0.239765488531936</v>
      </c>
      <c r="G22" s="12" t="n">
        <f aca="false">3593/9739</f>
        <v>0.368929048156895</v>
      </c>
      <c r="H22" s="12" t="n">
        <f aca="false">3898/9739</f>
        <v>0.400246431871855</v>
      </c>
      <c r="I22" s="12" t="n">
        <v>10.2459070373285</v>
      </c>
      <c r="J22" s="12" t="n">
        <v>10.2298891927187</v>
      </c>
    </row>
    <row r="23" customFormat="false" ht="13.8" hidden="false" customHeight="false" outlineLevel="0" collapsed="false">
      <c r="B23" s="4" t="s">
        <v>48</v>
      </c>
      <c r="C23" s="11" t="n">
        <v>0.021524156140137</v>
      </c>
      <c r="D23" s="11" t="n">
        <v>0.0131578947368421</v>
      </c>
      <c r="E23" s="11" t="n">
        <v>0.160822429019708</v>
      </c>
      <c r="F23" s="11" t="n">
        <v>0.12176388730665</v>
      </c>
      <c r="G23" s="11" t="n">
        <f aca="false">1280/9739</f>
        <v>0.131430331656228</v>
      </c>
      <c r="H23" s="11" t="n">
        <f aca="false">2626/9739</f>
        <v>0.269637539788479</v>
      </c>
      <c r="I23" s="11" t="n">
        <v>8.81860626818991</v>
      </c>
      <c r="J23" s="11" t="n">
        <v>9.96686233447959</v>
      </c>
    </row>
    <row r="26" customFormat="false" ht="13.8" hidden="false" customHeight="false" outlineLevel="0" collapsed="false">
      <c r="B26" s="4"/>
      <c r="C26" s="4"/>
    </row>
    <row r="40" customFormat="false" ht="13.8" hidden="false" customHeight="false" outlineLevel="0" collapsed="false">
      <c r="B40" s="7"/>
      <c r="C40" s="4"/>
    </row>
    <row r="41" customFormat="false" ht="13.8" hidden="false" customHeight="false" outlineLevel="0" collapsed="false">
      <c r="B41" s="7" t="s">
        <v>23</v>
      </c>
      <c r="C41" s="5" t="n">
        <v>0.0544407894736842</v>
      </c>
      <c r="D41" s="5" t="n">
        <v>0.0587719298245614</v>
      </c>
      <c r="E41" s="5" t="n">
        <v>0.231620955798587</v>
      </c>
      <c r="F41" s="5" t="n">
        <v>0.235001329080276</v>
      </c>
      <c r="G41" s="6" t="n">
        <v>3556</v>
      </c>
      <c r="H41" s="6" t="n">
        <v>3921</v>
      </c>
      <c r="I41" s="5" t="n">
        <v>10.1277852569614</v>
      </c>
      <c r="J41" s="5" t="n">
        <v>10.4177617213587</v>
      </c>
    </row>
    <row r="42" customFormat="false" ht="13.8" hidden="false" customHeight="false" outlineLevel="0" collapsed="false">
      <c r="B42" s="7" t="s">
        <v>24</v>
      </c>
      <c r="C42" s="5" t="n">
        <v>0.0544407894736842</v>
      </c>
      <c r="D42" s="5" t="n">
        <v>0.0579495614035088</v>
      </c>
      <c r="E42" s="5" t="n">
        <v>0.231620955798587</v>
      </c>
      <c r="F42" s="5" t="n">
        <v>0.227352630313157</v>
      </c>
      <c r="G42" s="6" t="n">
        <v>3556</v>
      </c>
      <c r="H42" s="6" t="n">
        <v>3932</v>
      </c>
      <c r="I42" s="5" t="n">
        <v>10.1277852569614</v>
      </c>
      <c r="J42" s="5" t="n">
        <v>10.4425850121939</v>
      </c>
    </row>
    <row r="43" customFormat="false" ht="13.8" hidden="false" customHeight="false" outlineLevel="0" collapsed="false">
      <c r="B43" s="7" t="s">
        <v>25</v>
      </c>
      <c r="C43" s="5" t="n">
        <v>0.0544407894736842</v>
      </c>
      <c r="D43" s="5" t="n">
        <v>0.0585526315789474</v>
      </c>
      <c r="E43" s="5" t="n">
        <v>0.231620955798587</v>
      </c>
      <c r="F43" s="5" t="n">
        <v>0.229910714285714</v>
      </c>
      <c r="G43" s="6" t="n">
        <v>3556</v>
      </c>
      <c r="H43" s="6" t="n">
        <v>3937</v>
      </c>
      <c r="I43" s="5" t="n">
        <v>10.1277852569614</v>
      </c>
      <c r="J43" s="5" t="n">
        <v>10.4042713270378</v>
      </c>
    </row>
    <row r="45" customFormat="false" ht="13.8" hidden="false" customHeight="false" outlineLevel="0" collapsed="false">
      <c r="B45" s="7" t="s">
        <v>26</v>
      </c>
      <c r="C45" s="5" t="n">
        <v>0.02137812594755</v>
      </c>
      <c r="D45" s="5" t="n">
        <v>0.0112938596491228</v>
      </c>
      <c r="E45" s="0" t="n">
        <v>0.145215528028028</v>
      </c>
      <c r="F45" s="5" t="n">
        <v>0.123734842155895</v>
      </c>
      <c r="G45" s="0" t="n">
        <v>1382</v>
      </c>
      <c r="H45" s="6" t="n">
        <v>3190</v>
      </c>
      <c r="I45" s="0" t="n">
        <v>9.03132181235492</v>
      </c>
      <c r="J45" s="5" t="n">
        <v>10.1279785588643</v>
      </c>
    </row>
    <row r="46" customFormat="false" ht="13.8" hidden="false" customHeight="false" outlineLevel="0" collapsed="false">
      <c r="B46" s="7" t="s">
        <v>27</v>
      </c>
      <c r="C46" s="5" t="n">
        <v>0.02137812594755</v>
      </c>
      <c r="D46" s="5" t="n">
        <v>0.059265350877193</v>
      </c>
      <c r="E46" s="0" t="n">
        <v>0.145215528028028</v>
      </c>
      <c r="F46" s="5" t="n">
        <v>0.229133162768031</v>
      </c>
      <c r="G46" s="0" t="n">
        <v>1382</v>
      </c>
      <c r="H46" s="6" t="n">
        <v>3946</v>
      </c>
      <c r="I46" s="0" t="n">
        <v>9.03132181235492</v>
      </c>
      <c r="J46" s="5" t="n">
        <v>10.4354857527837</v>
      </c>
    </row>
    <row r="47" customFormat="false" ht="13.8" hidden="false" customHeight="false" outlineLevel="0" collapsed="false">
      <c r="B47" s="7" t="s">
        <v>28</v>
      </c>
      <c r="C47" s="5" t="n">
        <v>0.02137812594755</v>
      </c>
      <c r="D47" s="5" t="n">
        <v>0.0585526315789474</v>
      </c>
      <c r="E47" s="0" t="n">
        <v>0.145215528028028</v>
      </c>
      <c r="F47" s="5" t="n">
        <v>0.229910714285714</v>
      </c>
      <c r="G47" s="0" t="n">
        <v>1382</v>
      </c>
      <c r="H47" s="6" t="n">
        <v>3937</v>
      </c>
      <c r="I47" s="0" t="n">
        <v>9.03132181235492</v>
      </c>
      <c r="J47" s="5" t="n">
        <v>10.4042713270378</v>
      </c>
    </row>
    <row r="1048576" customFormat="false" ht="12.8" hidden="false" customHeight="false" outlineLevel="0" collapsed="false"/>
  </sheetData>
  <mergeCells count="5">
    <mergeCell ref="C1:J1"/>
    <mergeCell ref="C2:D2"/>
    <mergeCell ref="E2:F2"/>
    <mergeCell ref="G2:H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2" activeCellId="0" sqref="H32"/>
    </sheetView>
  </sheetViews>
  <sheetFormatPr defaultRowHeight="15"/>
  <cols>
    <col collapsed="false" hidden="false" max="2" min="1" style="0" width="8.72064777327935"/>
    <col collapsed="false" hidden="false" max="5" min="3" style="0" width="17.6599190283401"/>
    <col collapsed="false" hidden="false" max="6" min="6" style="0" width="16.9838056680162"/>
    <col collapsed="false" hidden="false" max="7" min="7" style="0" width="8.72064777327935"/>
    <col collapsed="false" hidden="false" max="8" min="8" style="0" width="16.7894736842105"/>
    <col collapsed="false" hidden="false" max="9" min="9" style="0" width="15.5303643724696"/>
    <col collapsed="false" hidden="false" max="11" min="10" style="0" width="19.0242914979757"/>
    <col collapsed="false" hidden="false" max="1025" min="12" style="0" width="8.72064777327935"/>
  </cols>
  <sheetData>
    <row r="1" customFormat="false" ht="13.8" hidden="false" customHeight="false" outlineLevel="0" collapsed="false">
      <c r="C1" s="13" t="n">
        <v>5</v>
      </c>
      <c r="D1" s="13"/>
      <c r="E1" s="13"/>
      <c r="F1" s="13"/>
      <c r="H1" s="13" t="s">
        <v>49</v>
      </c>
      <c r="I1" s="13"/>
      <c r="J1" s="13"/>
      <c r="K1" s="13"/>
    </row>
    <row r="2" customFormat="false" ht="13.8" hidden="false" customHeight="false" outlineLevel="0" collapsed="false">
      <c r="C2" s="0" t="s">
        <v>50</v>
      </c>
      <c r="D2" s="0" t="s">
        <v>51</v>
      </c>
      <c r="E2" s="0" t="s">
        <v>52</v>
      </c>
      <c r="F2" s="0" t="s">
        <v>53</v>
      </c>
      <c r="H2" s="0" t="s">
        <v>50</v>
      </c>
      <c r="I2" s="0" t="s">
        <v>51</v>
      </c>
      <c r="J2" s="0" t="s">
        <v>52</v>
      </c>
      <c r="K2" s="0" t="s">
        <v>53</v>
      </c>
    </row>
    <row r="3" customFormat="false" ht="13.8" hidden="false" customHeight="false" outlineLevel="0" collapsed="false">
      <c r="C3" s="14" t="s">
        <v>54</v>
      </c>
      <c r="D3" s="4" t="s">
        <v>54</v>
      </c>
      <c r="E3" s="14" t="s">
        <v>55</v>
      </c>
      <c r="F3" s="4" t="s">
        <v>55</v>
      </c>
      <c r="H3" s="14" t="s">
        <v>56</v>
      </c>
      <c r="I3" s="14" t="s">
        <v>56</v>
      </c>
      <c r="J3" s="14" t="s">
        <v>55</v>
      </c>
      <c r="K3" s="14" t="s">
        <v>55</v>
      </c>
    </row>
    <row r="4" customFormat="false" ht="13.8" hidden="false" customHeight="false" outlineLevel="0" collapsed="false">
      <c r="C4" s="15" t="s">
        <v>57</v>
      </c>
      <c r="D4" s="4" t="s">
        <v>55</v>
      </c>
      <c r="E4" s="15" t="s">
        <v>57</v>
      </c>
      <c r="F4" s="4" t="s">
        <v>58</v>
      </c>
      <c r="H4" s="14" t="s">
        <v>54</v>
      </c>
      <c r="I4" s="14" t="s">
        <v>59</v>
      </c>
      <c r="J4" s="16" t="s">
        <v>60</v>
      </c>
      <c r="K4" s="14" t="s">
        <v>58</v>
      </c>
    </row>
    <row r="5" customFormat="false" ht="13.8" hidden="false" customHeight="false" outlineLevel="0" collapsed="false">
      <c r="C5" s="14" t="s">
        <v>55</v>
      </c>
      <c r="D5" s="17" t="s">
        <v>57</v>
      </c>
      <c r="E5" s="15" t="s">
        <v>61</v>
      </c>
      <c r="F5" s="4" t="s">
        <v>62</v>
      </c>
      <c r="H5" s="14" t="s">
        <v>63</v>
      </c>
      <c r="I5" s="14" t="s">
        <v>63</v>
      </c>
      <c r="J5" s="16" t="s">
        <v>64</v>
      </c>
      <c r="K5" s="14" t="s">
        <v>62</v>
      </c>
    </row>
    <row r="6" customFormat="false" ht="13.8" hidden="false" customHeight="false" outlineLevel="0" collapsed="false">
      <c r="C6" s="15" t="s">
        <v>65</v>
      </c>
      <c r="D6" s="17" t="s">
        <v>65</v>
      </c>
      <c r="E6" s="15" t="s">
        <v>65</v>
      </c>
      <c r="F6" s="4" t="s">
        <v>66</v>
      </c>
      <c r="H6" s="14" t="s">
        <v>67</v>
      </c>
      <c r="I6" s="14" t="s">
        <v>68</v>
      </c>
      <c r="J6" s="16" t="s">
        <v>69</v>
      </c>
      <c r="K6" s="14" t="s">
        <v>66</v>
      </c>
    </row>
    <row r="7" customFormat="false" ht="13.8" hidden="false" customHeight="false" outlineLevel="0" collapsed="false">
      <c r="C7" s="14" t="s">
        <v>70</v>
      </c>
      <c r="D7" s="17" t="s">
        <v>61</v>
      </c>
      <c r="E7" s="14" t="s">
        <v>62</v>
      </c>
      <c r="F7" s="4" t="s">
        <v>71</v>
      </c>
      <c r="H7" s="14" t="s">
        <v>72</v>
      </c>
      <c r="I7" s="14" t="s">
        <v>73</v>
      </c>
      <c r="J7" s="16" t="s">
        <v>74</v>
      </c>
      <c r="K7" s="14" t="s">
        <v>71</v>
      </c>
    </row>
    <row r="8" customFormat="false" ht="13.8" hidden="false" customHeight="false" outlineLevel="0" collapsed="false">
      <c r="C8" s="14" t="s">
        <v>75</v>
      </c>
      <c r="D8" s="4" t="s">
        <v>62</v>
      </c>
      <c r="E8" s="14" t="s">
        <v>54</v>
      </c>
      <c r="F8" s="4" t="s">
        <v>76</v>
      </c>
      <c r="H8" s="14" t="s">
        <v>59</v>
      </c>
      <c r="I8" s="14" t="s">
        <v>54</v>
      </c>
      <c r="J8" s="14" t="s">
        <v>67</v>
      </c>
      <c r="K8" s="14" t="s">
        <v>77</v>
      </c>
    </row>
    <row r="9" customFormat="false" ht="13.8" hidden="false" customHeight="false" outlineLevel="0" collapsed="false">
      <c r="C9" s="15" t="s">
        <v>61</v>
      </c>
      <c r="F9" s="17" t="s">
        <v>57</v>
      </c>
      <c r="H9" s="14" t="s">
        <v>68</v>
      </c>
      <c r="I9" s="14" t="s">
        <v>78</v>
      </c>
      <c r="J9" s="14" t="s">
        <v>72</v>
      </c>
      <c r="K9" s="14" t="s">
        <v>76</v>
      </c>
    </row>
    <row r="10" customFormat="false" ht="13.8" hidden="false" customHeight="false" outlineLevel="0" collapsed="false">
      <c r="C10" s="14" t="s">
        <v>62</v>
      </c>
      <c r="H10" s="16" t="s">
        <v>79</v>
      </c>
      <c r="I10" s="14" t="s">
        <v>80</v>
      </c>
      <c r="J10" s="16" t="s">
        <v>81</v>
      </c>
    </row>
    <row r="11" customFormat="false" ht="13.8" hidden="false" customHeight="false" outlineLevel="0" collapsed="false">
      <c r="C11" s="13" t="n">
        <v>10</v>
      </c>
      <c r="D11" s="13"/>
      <c r="E11" s="13"/>
      <c r="F11" s="13"/>
      <c r="H11" s="14" t="s">
        <v>73</v>
      </c>
      <c r="I11" s="14" t="s">
        <v>82</v>
      </c>
      <c r="J11" s="16" t="s">
        <v>83</v>
      </c>
    </row>
    <row r="12" customFormat="false" ht="13.8" hidden="false" customHeight="false" outlineLevel="0" collapsed="false">
      <c r="C12" s="0" t="s">
        <v>50</v>
      </c>
      <c r="D12" s="0" t="s">
        <v>51</v>
      </c>
      <c r="E12" s="0" t="s">
        <v>52</v>
      </c>
      <c r="F12" s="0" t="s">
        <v>53</v>
      </c>
      <c r="H12" s="14" t="s">
        <v>84</v>
      </c>
      <c r="J12" s="14" t="s">
        <v>85</v>
      </c>
    </row>
    <row r="13" customFormat="false" ht="13.8" hidden="false" customHeight="false" outlineLevel="0" collapsed="false">
      <c r="C13" s="14" t="s">
        <v>63</v>
      </c>
      <c r="D13" s="4" t="s">
        <v>63</v>
      </c>
      <c r="E13" s="15" t="s">
        <v>60</v>
      </c>
      <c r="F13" s="4" t="s">
        <v>77</v>
      </c>
      <c r="H13" s="14" t="s">
        <v>82</v>
      </c>
    </row>
    <row r="14" customFormat="false" ht="13.8" hidden="false" customHeight="false" outlineLevel="0" collapsed="false">
      <c r="C14" s="15" t="s">
        <v>79</v>
      </c>
      <c r="D14" s="4" t="s">
        <v>78</v>
      </c>
      <c r="E14" s="15" t="s">
        <v>86</v>
      </c>
      <c r="F14" s="4" t="s">
        <v>87</v>
      </c>
      <c r="H14" s="16" t="s">
        <v>64</v>
      </c>
    </row>
    <row r="15" customFormat="false" ht="13.8" hidden="false" customHeight="false" outlineLevel="0" collapsed="false">
      <c r="C15" s="15" t="s">
        <v>60</v>
      </c>
      <c r="D15" s="17" t="s">
        <v>79</v>
      </c>
      <c r="E15" s="14" t="s">
        <v>87</v>
      </c>
      <c r="F15" s="4" t="s">
        <v>88</v>
      </c>
      <c r="H15" s="14" t="s">
        <v>80</v>
      </c>
    </row>
    <row r="16" customFormat="false" ht="13.8" hidden="false" customHeight="false" outlineLevel="0" collapsed="false">
      <c r="C16" s="14" t="s">
        <v>89</v>
      </c>
      <c r="D16" s="4" t="s">
        <v>89</v>
      </c>
      <c r="E16" s="14" t="s">
        <v>88</v>
      </c>
      <c r="F16" s="4" t="s">
        <v>89</v>
      </c>
    </row>
    <row r="17" customFormat="false" ht="13.8" hidden="false" customHeight="false" outlineLevel="0" collapsed="false">
      <c r="C17" s="14" t="s">
        <v>87</v>
      </c>
      <c r="D17" s="4" t="s">
        <v>88</v>
      </c>
      <c r="E17" s="15" t="s">
        <v>79</v>
      </c>
      <c r="F17" s="17" t="s">
        <v>79</v>
      </c>
    </row>
    <row r="18" customFormat="false" ht="13.8" hidden="false" customHeight="false" outlineLevel="0" collapsed="false">
      <c r="C18" s="14"/>
      <c r="D18" s="4" t="s">
        <v>87</v>
      </c>
      <c r="E18" s="14" t="s">
        <v>63</v>
      </c>
      <c r="F18" s="4"/>
    </row>
    <row r="19" customFormat="false" ht="13.8" hidden="false" customHeight="false" outlineLevel="0" collapsed="false">
      <c r="C19" s="15"/>
      <c r="E19" s="14" t="s">
        <v>89</v>
      </c>
      <c r="F19" s="17"/>
    </row>
    <row r="20" customFormat="false" ht="13.8" hidden="false" customHeight="false" outlineLevel="0" collapsed="false">
      <c r="C20" s="13" t="n">
        <v>15</v>
      </c>
      <c r="D20" s="13"/>
      <c r="E20" s="13"/>
      <c r="F20" s="13"/>
    </row>
    <row r="21" customFormat="false" ht="13.8" hidden="false" customHeight="false" outlineLevel="0" collapsed="false">
      <c r="C21" s="0" t="s">
        <v>50</v>
      </c>
      <c r="D21" s="0" t="s">
        <v>51</v>
      </c>
      <c r="E21" s="0" t="s">
        <v>52</v>
      </c>
      <c r="F21" s="0" t="s">
        <v>53</v>
      </c>
    </row>
    <row r="22" customFormat="false" ht="13.8" hidden="false" customHeight="false" outlineLevel="0" collapsed="false">
      <c r="C22" s="14" t="s">
        <v>56</v>
      </c>
      <c r="D22" s="4" t="s">
        <v>56</v>
      </c>
      <c r="E22" s="15" t="s">
        <v>69</v>
      </c>
      <c r="F22" s="4" t="s">
        <v>90</v>
      </c>
    </row>
    <row r="23" customFormat="false" ht="13.8" hidden="false" customHeight="false" outlineLevel="0" collapsed="false">
      <c r="C23" s="14" t="s">
        <v>72</v>
      </c>
      <c r="D23" s="4" t="s">
        <v>73</v>
      </c>
      <c r="E23" s="14" t="s">
        <v>72</v>
      </c>
      <c r="F23" s="4" t="s">
        <v>91</v>
      </c>
    </row>
    <row r="24" customFormat="false" ht="13.8" hidden="false" customHeight="false" outlineLevel="0" collapsed="false">
      <c r="C24" s="14" t="s">
        <v>73</v>
      </c>
      <c r="D24" s="4" t="s">
        <v>82</v>
      </c>
      <c r="E24" s="14" t="s">
        <v>85</v>
      </c>
      <c r="F24" s="17" t="s">
        <v>92</v>
      </c>
    </row>
    <row r="25" customFormat="false" ht="13.8" hidden="false" customHeight="false" outlineLevel="0" collapsed="false">
      <c r="C25" s="14" t="s">
        <v>82</v>
      </c>
      <c r="D25" s="4" t="s">
        <v>93</v>
      </c>
      <c r="E25" s="15" t="s">
        <v>92</v>
      </c>
      <c r="F25" s="17" t="s">
        <v>94</v>
      </c>
    </row>
    <row r="26" customFormat="false" ht="13.8" hidden="false" customHeight="false" outlineLevel="0" collapsed="false">
      <c r="C26" s="15" t="s">
        <v>95</v>
      </c>
      <c r="D26" s="4" t="s">
        <v>96</v>
      </c>
      <c r="E26" s="15" t="s">
        <v>94</v>
      </c>
      <c r="F26" s="17" t="s">
        <v>97</v>
      </c>
    </row>
    <row r="27" customFormat="false" ht="13.8" hidden="false" customHeight="false" outlineLevel="0" collapsed="false">
      <c r="C27" s="15" t="s">
        <v>69</v>
      </c>
      <c r="D27" s="4"/>
      <c r="E27" s="15" t="s">
        <v>97</v>
      </c>
      <c r="F27" s="4" t="s">
        <v>72</v>
      </c>
    </row>
    <row r="28" customFormat="false" ht="13.8" hidden="false" customHeight="false" outlineLevel="0" collapsed="false">
      <c r="C28" s="15"/>
      <c r="E28" s="14"/>
      <c r="F28" s="17" t="s">
        <v>98</v>
      </c>
    </row>
    <row r="29" customFormat="false" ht="13.8" hidden="false" customHeight="false" outlineLevel="0" collapsed="false">
      <c r="C29" s="13" t="n">
        <v>20</v>
      </c>
      <c r="D29" s="13"/>
      <c r="E29" s="13"/>
      <c r="F29" s="13"/>
    </row>
    <row r="30" customFormat="false" ht="13.8" hidden="false" customHeight="false" outlineLevel="0" collapsed="false">
      <c r="C30" s="0" t="s">
        <v>50</v>
      </c>
      <c r="D30" s="0" t="s">
        <v>51</v>
      </c>
      <c r="E30" s="0" t="s">
        <v>52</v>
      </c>
      <c r="F30" s="0" t="s">
        <v>53</v>
      </c>
    </row>
    <row r="31" customFormat="false" ht="13.8" hidden="false" customHeight="false" outlineLevel="0" collapsed="false">
      <c r="C31" s="14" t="s">
        <v>67</v>
      </c>
      <c r="D31" s="4" t="s">
        <v>59</v>
      </c>
      <c r="E31" s="18" t="s">
        <v>64</v>
      </c>
      <c r="F31" s="4" t="s">
        <v>99</v>
      </c>
    </row>
    <row r="32" customFormat="false" ht="13.8" hidden="false" customHeight="false" outlineLevel="0" collapsed="false">
      <c r="C32" s="14" t="s">
        <v>59</v>
      </c>
      <c r="D32" s="4" t="s">
        <v>68</v>
      </c>
      <c r="E32" s="18" t="s">
        <v>74</v>
      </c>
      <c r="F32" s="4" t="s">
        <v>84</v>
      </c>
    </row>
    <row r="33" customFormat="false" ht="13.8" hidden="false" customHeight="false" outlineLevel="0" collapsed="false">
      <c r="C33" s="14" t="s">
        <v>68</v>
      </c>
      <c r="D33" s="4" t="s">
        <v>80</v>
      </c>
      <c r="E33" s="14" t="s">
        <v>67</v>
      </c>
      <c r="F33" s="4" t="s">
        <v>67</v>
      </c>
    </row>
    <row r="34" customFormat="false" ht="13.8" hidden="false" customHeight="false" outlineLevel="0" collapsed="false">
      <c r="C34" s="14" t="s">
        <v>84</v>
      </c>
      <c r="D34" s="4" t="s">
        <v>100</v>
      </c>
      <c r="E34" s="18" t="s">
        <v>83</v>
      </c>
      <c r="F34" s="19" t="s">
        <v>101</v>
      </c>
    </row>
    <row r="35" customFormat="false" ht="13.8" hidden="false" customHeight="false" outlineLevel="0" collapsed="false">
      <c r="C35" s="18" t="s">
        <v>64</v>
      </c>
      <c r="D35" s="4" t="s">
        <v>102</v>
      </c>
      <c r="E35" s="18" t="s">
        <v>81</v>
      </c>
      <c r="F35" s="19" t="s">
        <v>103</v>
      </c>
    </row>
    <row r="36" customFormat="false" ht="13.8" hidden="false" customHeight="false" outlineLevel="0" collapsed="false">
      <c r="C36" s="14" t="s">
        <v>80</v>
      </c>
      <c r="D36" s="4" t="s">
        <v>104</v>
      </c>
      <c r="E36" s="18" t="s">
        <v>103</v>
      </c>
      <c r="F36" s="19" t="s">
        <v>105</v>
      </c>
    </row>
    <row r="37" customFormat="false" ht="13.8" hidden="false" customHeight="false" outlineLevel="0" collapsed="false">
      <c r="E37" s="18" t="s">
        <v>105</v>
      </c>
      <c r="F37" s="19" t="s">
        <v>106</v>
      </c>
    </row>
    <row r="38" customFormat="false" ht="13.8" hidden="false" customHeight="false" outlineLevel="0" collapsed="false">
      <c r="E38" s="18" t="s">
        <v>101</v>
      </c>
    </row>
    <row r="39" customFormat="false" ht="13.8" hidden="false" customHeight="false" outlineLevel="0" collapsed="false">
      <c r="E39" s="18" t="s">
        <v>106</v>
      </c>
    </row>
    <row r="40" customFormat="false" ht="13.8" hidden="false" customHeight="false" outlineLevel="0" collapsed="false">
      <c r="E40" s="14" t="s">
        <v>84</v>
      </c>
    </row>
  </sheetData>
  <mergeCells count="5">
    <mergeCell ref="C1:F1"/>
    <mergeCell ref="H1:K1"/>
    <mergeCell ref="C11:F11"/>
    <mergeCell ref="C20:F20"/>
    <mergeCell ref="C29:F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5270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Corrado Magarelli</dc:creator>
  <dc:language>it-IT</dc:language>
  <dcterms:modified xsi:type="dcterms:W3CDTF">2017-05-16T01:44:30Z</dcterms:modified>
  <cp:revision>34</cp:revision>
</cp:coreProperties>
</file>