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4" firstSheet="0" activeTab="1"/>
  </bookViews>
  <sheets>
    <sheet name="LT-ALLExperiments" sheetId="1" state="visible" r:id="rId2"/>
    <sheet name="LT-paper" sheetId="2" state="visible" r:id="rId3"/>
    <sheet name="LT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<sst xmlns="http://schemas.openxmlformats.org/spreadsheetml/2006/main" count="229" uniqueCount="95">
  <si>
    <t>LibraryThing</t>
  </si>
  <si>
    <t>Precision@10</t>
  </si>
  <si>
    <t>MRR@10</t>
  </si>
  <si>
    <t>itemCoverage@10</t>
  </si>
  <si>
    <t>aggrEntropy@10</t>
  </si>
  <si>
    <t>Top K features</t>
  </si>
  <si>
    <t>SORTOCCwithrep</t>
  </si>
  <si>
    <t>SORTOCCnorep</t>
  </si>
  <si>
    <t>SORTOCCdbo</t>
  </si>
  <si>
    <t>SORTOCCdbp</t>
  </si>
  <si>
    <t>MAXSOCCwithrep</t>
  </si>
  <si>
    <t>MAXSOCCnorep</t>
  </si>
  <si>
    <t>MAXSOCCdbo</t>
  </si>
  <si>
    <t>MAXSOCCdbp</t>
  </si>
  <si>
    <t>MAXSwithrep</t>
  </si>
  <si>
    <t>MAXSnorep</t>
  </si>
  <si>
    <t>MAXSdbo</t>
  </si>
  <si>
    <t>MAXSdbp</t>
  </si>
  <si>
    <t>TFIDFwithrep</t>
  </si>
  <si>
    <t>TFIDFnorep</t>
  </si>
  <si>
    <t>TFIDFdbp</t>
  </si>
  <si>
    <t>Igwithrep</t>
  </si>
  <si>
    <t>Ignorep</t>
  </si>
  <si>
    <t>/</t>
  </si>
  <si>
    <t>Igdbo</t>
  </si>
  <si>
    <t>Igdbp</t>
  </si>
  <si>
    <t>withrep.IG</t>
  </si>
  <si>
    <t>withrep.ABSOCCUAVGS</t>
  </si>
  <si>
    <t>withrep.ABSOCCU*MAXS</t>
  </si>
  <si>
    <t>withrep.ABSMAXS</t>
  </si>
  <si>
    <t>withrep.TFIDF</t>
  </si>
  <si>
    <t>norep.IG</t>
  </si>
  <si>
    <t>norep.ABSOCCUAVGS</t>
  </si>
  <si>
    <t>norep.ABSOCCU*MAXS</t>
  </si>
  <si>
    <t>norep.ABSMAXS</t>
  </si>
  <si>
    <t>norep.TFIDF</t>
  </si>
  <si>
    <t>dbo.IG</t>
  </si>
  <si>
    <t>dbo.ABSOCCUAVGS</t>
  </si>
  <si>
    <t>dbo.ABSOCCU*MAXS</t>
  </si>
  <si>
    <t>dbo.ABSMAXS</t>
  </si>
  <si>
    <t>dbo.TFIDF</t>
  </si>
  <si>
    <t>dbp.IG</t>
  </si>
  <si>
    <t>dbp.ABSOCCUAVGS</t>
  </si>
  <si>
    <t>dbp.ABSOCCU*MAXS</t>
  </si>
  <si>
    <t>dbp.ABSMAXS</t>
  </si>
  <si>
    <t>dbp.TFIDF</t>
  </si>
  <si>
    <t>ALL</t>
  </si>
  <si>
    <t>PR</t>
  </si>
  <si>
    <t>MRR</t>
  </si>
  <si>
    <t>IC</t>
  </si>
  <si>
    <t>AE</t>
  </si>
  <si>
    <t>5SORTOCCwithrep</t>
  </si>
  <si>
    <t>5MAXSOCCwithrep</t>
  </si>
  <si>
    <t>5MAXSOCCdbp</t>
  </si>
  <si>
    <t>20SORTOCCdbp</t>
  </si>
  <si>
    <t>15MAXSdbp</t>
  </si>
  <si>
    <t>5SORTOCCdbp</t>
  </si>
  <si>
    <t>20IGwithrep</t>
  </si>
  <si>
    <t>20SORTOCCwithrep</t>
  </si>
  <si>
    <t>10MAXSOCCwithrep</t>
  </si>
  <si>
    <t>20MAXSdbp</t>
  </si>
  <si>
    <t>5SORTOCCnorep</t>
  </si>
  <si>
    <t>5MAXSOCCnorep</t>
  </si>
  <si>
    <t>10MAXSdbp</t>
  </si>
  <si>
    <t>5SORTOCCdbo</t>
  </si>
  <si>
    <t>5MAXSOCCdbo</t>
  </si>
  <si>
    <t>15SORTOCCdbp</t>
  </si>
  <si>
    <t>15IGdbp</t>
  </si>
  <si>
    <t>15SORTOCCwithrep</t>
  </si>
  <si>
    <t>15IGdbo</t>
  </si>
  <si>
    <t>20MAXSwithrep</t>
  </si>
  <si>
    <t>20SORTOCCnorep</t>
  </si>
  <si>
    <t>15MAXSwithrep</t>
  </si>
  <si>
    <t>15IGnorep</t>
  </si>
  <si>
    <t>10SORTOCCdbp</t>
  </si>
  <si>
    <t>10MAXSnorep</t>
  </si>
  <si>
    <t>20SORTOCCdbo</t>
  </si>
  <si>
    <t>15MAXSnorep</t>
  </si>
  <si>
    <t>10SORTOCCnorep</t>
  </si>
  <si>
    <t>15SORTOCCnorep</t>
  </si>
  <si>
    <t>15SORTOCCdbo</t>
  </si>
  <si>
    <t>15MAXSOCCdbp</t>
  </si>
  <si>
    <t>10SORTOCCwithrep</t>
  </si>
  <si>
    <t>10SORTOCCdbo</t>
  </si>
  <si>
    <t>20MAXSnorep</t>
  </si>
  <si>
    <t>10MAXSOCCdbp</t>
  </si>
  <si>
    <t>10MAXSOCCdbo</t>
  </si>
  <si>
    <t>10MAXSwithrep</t>
  </si>
  <si>
    <t>10MAXSdbo</t>
  </si>
  <si>
    <t>10MAXSOCCnorep</t>
  </si>
  <si>
    <t>15MAXSOCCwithrep</t>
  </si>
  <si>
    <t>15MAXSdbo</t>
  </si>
  <si>
    <t>15MAXSOCCnorep</t>
  </si>
  <si>
    <t>20MAXSOCCwithrep</t>
  </si>
  <si>
    <t>20MAXSOCCdbp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</si>
</sst>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00000000"/>
    <numFmt numFmtId="167" formatCode="0.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color rgb="FF0084D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66FF"/>
      <name val="Calibri"/>
      <family val="2"/>
      <charset val="1"/>
    </font>
    <font>
      <sz val="11"/>
      <color rgb="FF3333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4D1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S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" activeCellId="0" sqref="C2"/>
    </sheetView>
  </sheetViews>
  <sheetFormatPr defaultRowHeight="12.8"/>
  <cols>
    <col collapsed="false" hidden="false" max="2" min="1" style="0" width="9.1417004048583"/>
    <col collapsed="false" hidden="false" max="3" min="3" style="0" width="15.1376518218623"/>
    <col collapsed="false" hidden="false" max="4" min="4" style="0" width="11.8744939271255"/>
    <col collapsed="false" hidden="false" max="1025" min="5" style="0" width="9.1417004048583"/>
  </cols>
  <sheetData>
    <row r="1" customFormat="false" ht="17.35" hidden="false" customHeight="false" outlineLevel="0" collapsed="false"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3.8" hidden="false" customHeight="false" outlineLevel="0" collapsed="false">
      <c r="D2" s="2" t="s">
        <v>1</v>
      </c>
      <c r="E2" s="2"/>
      <c r="F2" s="2"/>
      <c r="G2" s="2"/>
      <c r="H2" s="2" t="s">
        <v>2</v>
      </c>
      <c r="I2" s="2"/>
      <c r="J2" s="2"/>
      <c r="K2" s="2"/>
      <c r="L2" s="2" t="s">
        <v>3</v>
      </c>
      <c r="M2" s="2"/>
      <c r="N2" s="2"/>
      <c r="O2" s="2"/>
      <c r="P2" s="2" t="s">
        <v>4</v>
      </c>
      <c r="Q2" s="2"/>
      <c r="R2" s="2"/>
      <c r="S2" s="2"/>
    </row>
    <row r="3" customFormat="false" ht="13.8" hidden="false" customHeight="false" outlineLevel="0" collapsed="false">
      <c r="C3" s="0" t="s">
        <v>5</v>
      </c>
      <c r="D3" s="3" t="n">
        <v>5</v>
      </c>
      <c r="E3" s="3" t="n">
        <v>10</v>
      </c>
      <c r="F3" s="3" t="n">
        <v>15</v>
      </c>
      <c r="G3" s="3" t="n">
        <v>20</v>
      </c>
      <c r="H3" s="3" t="n">
        <v>5</v>
      </c>
      <c r="I3" s="3" t="n">
        <v>10</v>
      </c>
      <c r="J3" s="3" t="n">
        <v>15</v>
      </c>
      <c r="K3" s="3" t="n">
        <v>20</v>
      </c>
      <c r="L3" s="3" t="n">
        <v>5</v>
      </c>
      <c r="M3" s="3" t="n">
        <v>10</v>
      </c>
      <c r="N3" s="3" t="n">
        <v>15</v>
      </c>
      <c r="O3" s="3" t="n">
        <v>20</v>
      </c>
      <c r="P3" s="3" t="n">
        <v>5</v>
      </c>
      <c r="Q3" s="3" t="n">
        <v>10</v>
      </c>
      <c r="R3" s="3" t="n">
        <v>15</v>
      </c>
      <c r="S3" s="3" t="n">
        <v>20</v>
      </c>
    </row>
    <row r="4" customFormat="false" ht="13.8" hidden="false" customHeight="false" outlineLevel="0" collapsed="false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customFormat="false" ht="13.8" hidden="false" customHeight="false" outlineLevel="0" collapsed="false">
      <c r="C5" s="4" t="s">
        <v>6</v>
      </c>
      <c r="D5" s="4" t="n">
        <v>0.132993464052288</v>
      </c>
      <c r="E5" s="5" t="n">
        <v>0.128444444444444</v>
      </c>
      <c r="F5" s="5" t="n">
        <v>0.130248366013072</v>
      </c>
      <c r="G5" s="5" t="n">
        <v>0.13197385620915</v>
      </c>
      <c r="H5" s="0" t="n">
        <v>0.404736015618368</v>
      </c>
      <c r="I5" s="0" t="n">
        <v>0.399899904743042</v>
      </c>
      <c r="J5" s="0" t="n">
        <v>0.40901814597893</v>
      </c>
      <c r="K5" s="0" t="n">
        <v>0.410547048449009</v>
      </c>
      <c r="L5" s="4" t="n">
        <v>4709</v>
      </c>
      <c r="M5" s="4" t="n">
        <v>4950</v>
      </c>
      <c r="N5" s="4" t="n">
        <v>4968</v>
      </c>
      <c r="O5" s="4" t="n">
        <v>4928</v>
      </c>
      <c r="P5" s="0" t="n">
        <v>11.1000167537116</v>
      </c>
      <c r="Q5" s="0" t="n">
        <v>11.1957833476734</v>
      </c>
      <c r="R5" s="0" t="n">
        <v>11.2027298136293</v>
      </c>
      <c r="S5" s="0" t="n">
        <v>11.1874771901469</v>
      </c>
    </row>
    <row r="6" customFormat="false" ht="13.8" hidden="false" customHeight="false" outlineLevel="0" collapsed="false">
      <c r="C6" s="4" t="s">
        <v>7</v>
      </c>
      <c r="D6" s="4" t="n">
        <v>0.130483660130719</v>
      </c>
      <c r="E6" s="4" t="n">
        <v>0.12962091503268</v>
      </c>
      <c r="F6" s="4" t="n">
        <v>0.130274509803922</v>
      </c>
      <c r="G6" s="4" t="n">
        <v>0.130718954248366</v>
      </c>
      <c r="H6" s="0" t="n">
        <v>0.399354695413519</v>
      </c>
      <c r="I6" s="0" t="n">
        <v>0.404019230587858</v>
      </c>
      <c r="J6" s="0" t="n">
        <v>0.405058031293325</v>
      </c>
      <c r="K6" s="0" t="n">
        <v>0.407380122419338</v>
      </c>
      <c r="L6" s="4" t="n">
        <v>4785</v>
      </c>
      <c r="M6" s="4" t="n">
        <v>4911</v>
      </c>
      <c r="N6" s="4" t="n">
        <v>4904</v>
      </c>
      <c r="O6" s="4" t="n">
        <v>4911</v>
      </c>
      <c r="P6" s="0" t="n">
        <v>11.1178895591848</v>
      </c>
      <c r="Q6" s="0" t="n">
        <v>11.1630514386898</v>
      </c>
      <c r="R6" s="0" t="n">
        <v>11.1521586088817</v>
      </c>
      <c r="S6" s="0" t="n">
        <v>11.158045129251</v>
      </c>
    </row>
    <row r="7" customFormat="false" ht="13.8" hidden="false" customHeight="false" outlineLevel="0" collapsed="false">
      <c r="C7" s="4" t="s">
        <v>8</v>
      </c>
      <c r="D7" s="5" t="n">
        <v>0.128339869281046</v>
      </c>
      <c r="E7" s="4" t="n">
        <v>0.128627450980392</v>
      </c>
      <c r="F7" s="4" t="n">
        <v>0.12881045751634</v>
      </c>
      <c r="G7" s="4" t="n">
        <v>0.129228758169935</v>
      </c>
      <c r="H7" s="0" t="n">
        <v>0.398620386875289</v>
      </c>
      <c r="I7" s="4" t="n">
        <v>0.406444538758264</v>
      </c>
      <c r="J7" s="0" t="n">
        <v>0.404865546218487</v>
      </c>
      <c r="K7" s="0" t="n">
        <v>0.406345009384225</v>
      </c>
      <c r="L7" s="4" t="n">
        <v>4809</v>
      </c>
      <c r="M7" s="4" t="n">
        <v>4973</v>
      </c>
      <c r="N7" s="4" t="n">
        <v>4825</v>
      </c>
      <c r="O7" s="4" t="n">
        <v>4843</v>
      </c>
      <c r="P7" s="0" t="n">
        <v>11.1401026242628</v>
      </c>
      <c r="Q7" s="4" t="n">
        <v>11.2161850967287</v>
      </c>
      <c r="R7" s="0" t="n">
        <v>11.1365756722937</v>
      </c>
      <c r="S7" s="0" t="n">
        <v>11.1415851526385</v>
      </c>
    </row>
    <row r="8" customFormat="false" ht="13.8" hidden="false" customHeight="false" outlineLevel="0" collapsed="false">
      <c r="C8" s="4" t="s">
        <v>9</v>
      </c>
      <c r="D8" s="5" t="n">
        <v>0.131947712418301</v>
      </c>
      <c r="E8" s="4" t="n">
        <v>0.128339869281046</v>
      </c>
      <c r="F8" s="4" t="n">
        <v>0.131581699346405</v>
      </c>
      <c r="G8" s="4" t="n">
        <v>0.131555555555556</v>
      </c>
      <c r="H8" s="0" t="n">
        <v>0.402615039281706</v>
      </c>
      <c r="I8" s="0" t="n">
        <v>0.403767912552226</v>
      </c>
      <c r="J8" s="4" t="n">
        <v>0.409808156259137</v>
      </c>
      <c r="K8" s="4" t="n">
        <v>0.411284318441181</v>
      </c>
      <c r="L8" s="4" t="n">
        <v>4820</v>
      </c>
      <c r="M8" s="4" t="n">
        <v>4823</v>
      </c>
      <c r="N8" s="4" t="n">
        <v>4951</v>
      </c>
      <c r="O8" s="4" t="n">
        <v>4946</v>
      </c>
      <c r="P8" s="0" t="n">
        <v>11.1447841071077</v>
      </c>
      <c r="Q8" s="0" t="n">
        <v>11.146994213781</v>
      </c>
      <c r="R8" s="4" t="n">
        <v>11.2040286380763</v>
      </c>
      <c r="S8" s="4" t="n">
        <v>11.2096783847979</v>
      </c>
    </row>
    <row r="9" customFormat="false" ht="13.8" hidden="false" customHeight="false" outlineLevel="0" collapsed="false">
      <c r="D9" s="4"/>
      <c r="N9" s="6"/>
    </row>
    <row r="10" customFormat="false" ht="13.8" hidden="false" customHeight="false" outlineLevel="0" collapsed="false">
      <c r="C10" s="4" t="s">
        <v>10</v>
      </c>
      <c r="D10" s="5" t="n">
        <v>0.110169934640523</v>
      </c>
      <c r="E10" s="5" t="n">
        <v>0.109803921568627</v>
      </c>
      <c r="F10" s="5" t="n">
        <v>0.122692810457516</v>
      </c>
      <c r="G10" s="5" t="n">
        <v>0.122718954248366</v>
      </c>
      <c r="H10" s="5" t="n">
        <v>0.364857199445435</v>
      </c>
      <c r="I10" s="5" t="n">
        <v>0.355479265106716</v>
      </c>
      <c r="J10" s="5" t="n">
        <v>0.375045949693009</v>
      </c>
      <c r="K10" s="5" t="n">
        <v>0.374851003027474</v>
      </c>
      <c r="L10" s="5" t="n">
        <v>5382</v>
      </c>
      <c r="M10" s="5" t="n">
        <v>5340</v>
      </c>
      <c r="N10" s="5" t="n">
        <v>5198</v>
      </c>
      <c r="O10" s="5" t="n">
        <v>5217</v>
      </c>
      <c r="P10" s="5" t="n">
        <v>11.4084383752471</v>
      </c>
      <c r="Q10" s="5" t="n">
        <v>11.4114872305356</v>
      </c>
      <c r="R10" s="5" t="n">
        <v>11.3652949199636</v>
      </c>
      <c r="S10" s="5" t="n">
        <v>11.3685438783897</v>
      </c>
    </row>
    <row r="11" customFormat="false" ht="13.8" hidden="false" customHeight="false" outlineLevel="0" collapsed="false">
      <c r="C11" s="4" t="s">
        <v>11</v>
      </c>
      <c r="D11" s="5" t="n">
        <v>0.106222222222222</v>
      </c>
      <c r="E11" s="5" t="n">
        <v>0.119607843137255</v>
      </c>
      <c r="F11" s="5" t="n">
        <v>0.122196078431373</v>
      </c>
      <c r="G11" s="5" t="n">
        <v>0.122849673202614</v>
      </c>
      <c r="H11" s="5" t="n">
        <v>0.354649256335531</v>
      </c>
      <c r="I11" s="5" t="n">
        <v>0.36195766252629</v>
      </c>
      <c r="J11" s="5" t="n">
        <v>0.371705090116855</v>
      </c>
      <c r="K11" s="5" t="n">
        <v>0.370825255354667</v>
      </c>
      <c r="L11" s="5" t="n">
        <v>5247</v>
      </c>
      <c r="M11" s="5" t="n">
        <v>5127</v>
      </c>
      <c r="N11" s="5" t="n">
        <v>5116</v>
      </c>
      <c r="O11" s="5" t="n">
        <v>5050</v>
      </c>
      <c r="P11" s="5" t="n">
        <v>11.4033458449816</v>
      </c>
      <c r="Q11" s="5" t="n">
        <v>11.3342829625032</v>
      </c>
      <c r="R11" s="5" t="n">
        <v>11.3223141385225</v>
      </c>
      <c r="S11" s="5" t="n">
        <v>11.2941219078598</v>
      </c>
    </row>
    <row r="12" customFormat="false" ht="13.8" hidden="false" customHeight="false" outlineLevel="0" collapsed="false">
      <c r="C12" s="4" t="s">
        <v>12</v>
      </c>
      <c r="D12" s="7" t="n">
        <v>0.106222222222222</v>
      </c>
      <c r="E12" s="4" t="n">
        <v>0.120993464052288</v>
      </c>
      <c r="F12" s="4" t="n">
        <v>0.119346405228758</v>
      </c>
      <c r="G12" s="4" t="n">
        <v>0.121411764705882</v>
      </c>
      <c r="H12" s="0" t="n">
        <v>0.354649256335531</v>
      </c>
      <c r="I12" s="0" t="n">
        <v>0.370635184713616</v>
      </c>
      <c r="J12" s="0" t="n">
        <v>0.366542747738826</v>
      </c>
      <c r="K12" s="0" t="n">
        <v>0.371000235784549</v>
      </c>
      <c r="L12" s="4" t="n">
        <v>5247</v>
      </c>
      <c r="M12" s="4" t="n">
        <v>5038</v>
      </c>
      <c r="N12" s="4" t="n">
        <v>5193</v>
      </c>
      <c r="O12" s="4" t="n">
        <v>4999</v>
      </c>
      <c r="P12" s="0" t="n">
        <v>11.4033458449816</v>
      </c>
      <c r="Q12" s="0" t="n">
        <v>11.3002084907652</v>
      </c>
      <c r="R12" s="0" t="n">
        <v>11.383311898713</v>
      </c>
      <c r="S12" s="0" t="n">
        <v>11.2770566679655</v>
      </c>
    </row>
    <row r="13" customFormat="false" ht="15.75" hidden="false" customHeight="false" outlineLevel="0" collapsed="false">
      <c r="C13" s="4" t="s">
        <v>13</v>
      </c>
      <c r="D13" s="8" t="n">
        <v>0.106457516339869</v>
      </c>
      <c r="E13" s="4" t="n">
        <v>0.119398692810458</v>
      </c>
      <c r="F13" s="4" t="n">
        <v>0.121516339869281</v>
      </c>
      <c r="G13" s="4" t="n">
        <v>0.123895424836601</v>
      </c>
      <c r="H13" s="0" t="n">
        <v>0.358031434796141</v>
      </c>
      <c r="I13" s="0" t="n">
        <v>0.3668134095389</v>
      </c>
      <c r="J13" s="0" t="n">
        <v>0.369270633505928</v>
      </c>
      <c r="K13" s="0" t="n">
        <v>0.377290335662885</v>
      </c>
      <c r="L13" s="4" t="n">
        <v>5327</v>
      </c>
      <c r="M13" s="4" t="n">
        <v>5183</v>
      </c>
      <c r="N13" s="4" t="n">
        <v>5004</v>
      </c>
      <c r="O13" s="4" t="n">
        <v>5157</v>
      </c>
      <c r="P13" s="0" t="n">
        <v>11.4202394276932</v>
      </c>
      <c r="Q13" s="0" t="n">
        <v>11.3805233214056</v>
      </c>
      <c r="R13" s="0" t="n">
        <v>11.2889169630873</v>
      </c>
      <c r="S13" s="0" t="n">
        <v>11.3603218688352</v>
      </c>
    </row>
    <row r="14" customFormat="false" ht="13.8" hidden="false" customHeight="false" outlineLevel="0" collapsed="false">
      <c r="C14" s="4"/>
      <c r="D14" s="4"/>
    </row>
    <row r="15" customFormat="false" ht="13.8" hidden="false" customHeight="false" outlineLevel="0" collapsed="false">
      <c r="C15" s="4" t="s">
        <v>14</v>
      </c>
      <c r="D15" s="5" t="n">
        <v>0.0371422987741554</v>
      </c>
      <c r="E15" s="4" t="n">
        <v>0.119137254901961</v>
      </c>
      <c r="F15" s="4" t="n">
        <v>0.115764705882353</v>
      </c>
      <c r="G15" s="5" t="n">
        <v>0.115607843137255</v>
      </c>
      <c r="H15" s="0" t="n">
        <v>0.124882303864605</v>
      </c>
      <c r="I15" s="4" t="n">
        <v>0.393935583661074</v>
      </c>
      <c r="J15" s="4" t="n">
        <v>0.368752445085778</v>
      </c>
      <c r="K15" s="5" t="n">
        <v>0.369117863980609</v>
      </c>
      <c r="L15" s="5" t="n">
        <v>1644</v>
      </c>
      <c r="M15" s="4" t="n">
        <v>5121</v>
      </c>
      <c r="N15" s="4" t="n">
        <v>5319</v>
      </c>
      <c r="O15" s="5" t="n">
        <v>5323</v>
      </c>
      <c r="P15" s="9" t="n">
        <v>9.79220534557979</v>
      </c>
      <c r="Q15" s="4" t="n">
        <v>11.2613225328822</v>
      </c>
      <c r="R15" s="4" t="n">
        <v>11.3967440535606</v>
      </c>
      <c r="S15" s="5" t="n">
        <v>11.3957751259362</v>
      </c>
    </row>
    <row r="16" customFormat="false" ht="13.8" hidden="false" customHeight="false" outlineLevel="0" collapsed="false">
      <c r="C16" s="4" t="s">
        <v>15</v>
      </c>
      <c r="D16" s="5" t="n">
        <v>0.0391633986928105</v>
      </c>
      <c r="E16" s="5" t="n">
        <v>0.109986928104575</v>
      </c>
      <c r="F16" s="5" t="n">
        <v>0.115503267973856</v>
      </c>
      <c r="G16" s="5" t="n">
        <v>0.122692810457516</v>
      </c>
      <c r="H16" s="0" t="n">
        <v>0.19518073357289</v>
      </c>
      <c r="I16" s="0" t="n">
        <v>0.354774967225948</v>
      </c>
      <c r="J16" s="0" t="n">
        <v>0.36660467419291</v>
      </c>
      <c r="K16" s="0" t="n">
        <v>0.371504654387007</v>
      </c>
      <c r="L16" s="4" t="n">
        <v>4423</v>
      </c>
      <c r="M16" s="4" t="n">
        <v>5294</v>
      </c>
      <c r="N16" s="4" t="n">
        <v>5260</v>
      </c>
      <c r="O16" s="4" t="n">
        <v>5229</v>
      </c>
      <c r="P16" s="0" t="n">
        <v>11.0936224353294</v>
      </c>
      <c r="Q16" s="0" t="n">
        <v>11.3975706602861</v>
      </c>
      <c r="R16" s="0" t="n">
        <v>11.3674226467682</v>
      </c>
      <c r="S16" s="0" t="n">
        <v>11.343314427189</v>
      </c>
    </row>
    <row r="17" customFormat="false" ht="13.8" hidden="false" customHeight="false" outlineLevel="0" collapsed="false">
      <c r="C17" s="4" t="s">
        <v>16</v>
      </c>
      <c r="D17" s="5" t="n">
        <v>0.0381176470588235</v>
      </c>
      <c r="E17" s="5" t="n">
        <v>0.114169934640523</v>
      </c>
      <c r="F17" s="5" t="n">
        <v>0.114143790849673</v>
      </c>
      <c r="G17" s="5" t="n">
        <v>0.121071895424837</v>
      </c>
      <c r="H17" s="0" t="n">
        <v>0.192680408190212</v>
      </c>
      <c r="I17" s="0" t="n">
        <v>0.365642097916608</v>
      </c>
      <c r="J17" s="0" t="n">
        <v>0.365938215016646</v>
      </c>
      <c r="K17" s="0" t="n">
        <v>0.372651378396476</v>
      </c>
      <c r="L17" s="4" t="n">
        <v>4199</v>
      </c>
      <c r="M17" s="4" t="n">
        <v>5152</v>
      </c>
      <c r="N17" s="4" t="n">
        <v>5152</v>
      </c>
      <c r="O17" s="4" t="n">
        <v>5110</v>
      </c>
      <c r="P17" s="0" t="n">
        <v>10.9733536463197</v>
      </c>
      <c r="Q17" s="0" t="n">
        <v>11.3354862378718</v>
      </c>
      <c r="R17" s="0" t="n">
        <v>11.3339987666577</v>
      </c>
      <c r="S17" s="0" t="n">
        <v>11.3142631931019</v>
      </c>
    </row>
    <row r="18" customFormat="false" ht="13.8" hidden="false" customHeight="false" outlineLevel="0" collapsed="false">
      <c r="C18" s="4" t="s">
        <v>17</v>
      </c>
      <c r="D18" s="5" t="n">
        <v>0.0400522875816994</v>
      </c>
      <c r="E18" s="5" t="n">
        <v>0.110509803921569</v>
      </c>
      <c r="F18" s="5" t="n">
        <v>0.110457516339869</v>
      </c>
      <c r="G18" s="5" t="n">
        <v>0.110457516339869</v>
      </c>
      <c r="H18" s="0" t="n">
        <v>0.196927585849154</v>
      </c>
      <c r="I18" s="0" t="n">
        <v>0.355113855643267</v>
      </c>
      <c r="J18" s="0" t="n">
        <v>0.355261428477115</v>
      </c>
      <c r="K18" s="0" t="n">
        <v>0.355273972215149</v>
      </c>
      <c r="L18" s="4" t="n">
        <v>4431</v>
      </c>
      <c r="M18" s="4" t="n">
        <v>5327</v>
      </c>
      <c r="N18" s="4" t="n">
        <v>5332</v>
      </c>
      <c r="O18" s="4" t="n">
        <v>5330</v>
      </c>
      <c r="P18" s="0" t="n">
        <v>11.0863151062351</v>
      </c>
      <c r="Q18" s="0" t="n">
        <v>11.4274458405198</v>
      </c>
      <c r="R18" s="0" t="n">
        <v>11.4278658614785</v>
      </c>
      <c r="S18" s="0" t="n">
        <v>11.427584096719</v>
      </c>
    </row>
    <row r="20" customFormat="false" ht="13.8" hidden="false" customHeight="false" outlineLevel="0" collapsed="false">
      <c r="C20" s="4" t="s">
        <v>18</v>
      </c>
      <c r="D20" s="4" t="n">
        <v>0.101699346405229</v>
      </c>
      <c r="E20" s="5" t="n">
        <v>0.0964183006535948</v>
      </c>
      <c r="F20" s="4" t="n">
        <v>0.114849673202614</v>
      </c>
      <c r="G20" s="4" t="n">
        <v>0.115790849673203</v>
      </c>
      <c r="H20" s="4" t="n">
        <v>0.295986503692386</v>
      </c>
      <c r="I20" s="5" t="n">
        <v>0.291042214865744</v>
      </c>
      <c r="J20" s="4" t="n">
        <v>0.351769289533995</v>
      </c>
      <c r="K20" s="4" t="n">
        <v>0.358449018664705</v>
      </c>
      <c r="L20" s="4" t="n">
        <v>4119</v>
      </c>
      <c r="M20" s="5" t="n">
        <v>4001</v>
      </c>
      <c r="N20" s="4" t="n">
        <v>4508</v>
      </c>
      <c r="O20" s="4" t="n">
        <v>4503</v>
      </c>
      <c r="P20" s="4" t="n">
        <v>10.8655256030204</v>
      </c>
      <c r="Q20" s="5" t="n">
        <v>10.6803260535629</v>
      </c>
      <c r="R20" s="4" t="n">
        <v>10.9637814270426</v>
      </c>
      <c r="S20" s="4" t="n">
        <v>10.9713330382198</v>
      </c>
    </row>
    <row r="21" customFormat="false" ht="13.8" hidden="false" customHeight="false" outlineLevel="0" collapsed="false">
      <c r="C21" s="4" t="s">
        <v>19</v>
      </c>
      <c r="D21" s="0" t="n">
        <v>0.10240522875817</v>
      </c>
      <c r="E21" s="4" t="n">
        <v>0.104679738562092</v>
      </c>
      <c r="F21" s="4" t="n">
        <v>0.113359477124183</v>
      </c>
      <c r="G21" s="4" t="n">
        <v>0.113150326797386</v>
      </c>
      <c r="H21" s="10" t="n">
        <v>0.306449009233323</v>
      </c>
      <c r="I21" s="4" t="n">
        <v>0.312875883013138</v>
      </c>
      <c r="J21" s="4" t="n">
        <v>0.349129756953286</v>
      </c>
      <c r="K21" s="4" t="n">
        <v>0.355426637995266</v>
      </c>
      <c r="L21" s="5" t="n">
        <v>3939</v>
      </c>
      <c r="M21" s="4" t="n">
        <v>3933</v>
      </c>
      <c r="N21" s="4" t="n">
        <v>4391</v>
      </c>
      <c r="O21" s="4" t="n">
        <v>4411</v>
      </c>
      <c r="P21" s="9" t="n">
        <v>10.7607643670966</v>
      </c>
      <c r="Q21" s="4" t="n">
        <v>10.6594627488206</v>
      </c>
      <c r="R21" s="4" t="n">
        <v>10.9319361066152</v>
      </c>
      <c r="S21" s="4" t="n">
        <v>10.9607988509294</v>
      </c>
    </row>
    <row r="22" customFormat="false" ht="13.8" hidden="false" customHeight="false" outlineLevel="0" collapsed="false">
      <c r="C22" s="4" t="s">
        <v>20</v>
      </c>
      <c r="D22" s="5" t="n">
        <v>0.0789542483660131</v>
      </c>
      <c r="E22" s="5" t="n">
        <v>0.10483660130719</v>
      </c>
      <c r="F22" s="5" t="n">
        <v>0.106980392156863</v>
      </c>
      <c r="G22" s="5" t="n">
        <v>0.117045751633987</v>
      </c>
      <c r="H22" s="4" t="n">
        <v>0.237107074479623</v>
      </c>
      <c r="I22" s="4" t="n">
        <v>0.330665035037584</v>
      </c>
      <c r="J22" s="4" t="n">
        <v>0.339241462241462</v>
      </c>
      <c r="K22" s="4" t="n">
        <v>0.357196766922257</v>
      </c>
      <c r="L22" s="4" t="n">
        <v>3810</v>
      </c>
      <c r="M22" s="4" t="n">
        <v>4474</v>
      </c>
      <c r="N22" s="4" t="n">
        <v>4493</v>
      </c>
      <c r="O22" s="4" t="n">
        <v>4597</v>
      </c>
      <c r="P22" s="4" t="n">
        <v>10.6980094097371</v>
      </c>
      <c r="Q22" s="4" t="n">
        <v>10.9649714173398</v>
      </c>
      <c r="R22" s="4" t="n">
        <v>10.9979969483187</v>
      </c>
      <c r="S22" s="4" t="n">
        <v>11.0459843425724</v>
      </c>
    </row>
    <row r="24" customFormat="false" ht="13.8" hidden="false" customHeight="false" outlineLevel="0" collapsed="false">
      <c r="C24" s="11" t="s">
        <v>21</v>
      </c>
      <c r="D24" s="5" t="n">
        <v>0.0501</v>
      </c>
      <c r="E24" s="5" t="n">
        <v>0.112</v>
      </c>
      <c r="F24" s="5" t="n">
        <v>0.1144</v>
      </c>
      <c r="G24" s="5" t="n">
        <v>0.132496732</v>
      </c>
      <c r="H24" s="5" t="n">
        <v>0.2283</v>
      </c>
      <c r="I24" s="5" t="n">
        <v>0.341</v>
      </c>
      <c r="J24" s="5" t="n">
        <v>0.3613</v>
      </c>
      <c r="K24" s="5" t="n">
        <v>0.4101695668</v>
      </c>
      <c r="L24" s="12" t="n">
        <v>4197.765</v>
      </c>
      <c r="M24" s="12" t="n">
        <v>4736.9185</v>
      </c>
      <c r="N24" s="12" t="n">
        <v>4824.005</v>
      </c>
      <c r="O24" s="12" t="n">
        <v>4942</v>
      </c>
      <c r="P24" s="5" t="n">
        <v>11.0025</v>
      </c>
      <c r="Q24" s="5" t="n">
        <v>11.0976</v>
      </c>
      <c r="R24" s="5" t="n">
        <v>11.1551</v>
      </c>
      <c r="S24" s="5" t="n">
        <v>11.189133987</v>
      </c>
    </row>
    <row r="25" customFormat="false" ht="15.75" hidden="false" customHeight="false" outlineLevel="0" collapsed="false">
      <c r="C25" s="11" t="s">
        <v>22</v>
      </c>
      <c r="D25" s="5" t="n">
        <v>0.0501</v>
      </c>
      <c r="E25" s="5" t="n">
        <v>0.1118</v>
      </c>
      <c r="F25" s="5" t="n">
        <v>0.1311</v>
      </c>
      <c r="G25" s="13" t="s">
        <v>23</v>
      </c>
      <c r="H25" s="5" t="n">
        <v>0.2283</v>
      </c>
      <c r="I25" s="5" t="n">
        <v>0.3398</v>
      </c>
      <c r="J25" s="5" t="n">
        <v>0.404</v>
      </c>
      <c r="K25" s="13" t="s">
        <v>23</v>
      </c>
      <c r="L25" s="12" t="n">
        <v>4197.765</v>
      </c>
      <c r="M25" s="12" t="n">
        <v>4693.8645</v>
      </c>
      <c r="N25" s="12" t="n">
        <v>4910.113</v>
      </c>
      <c r="O25" s="13" t="s">
        <v>23</v>
      </c>
      <c r="P25" s="5" t="n">
        <v>11.0025</v>
      </c>
      <c r="Q25" s="5" t="n">
        <v>11.0796</v>
      </c>
      <c r="R25" s="5" t="n">
        <v>11.1753</v>
      </c>
      <c r="S25" s="13" t="s">
        <v>23</v>
      </c>
    </row>
    <row r="26" customFormat="false" ht="15.75" hidden="false" customHeight="false" outlineLevel="0" collapsed="false">
      <c r="C26" s="11" t="s">
        <v>24</v>
      </c>
      <c r="D26" s="5" t="n">
        <v>0.0411</v>
      </c>
      <c r="E26" s="5" t="n">
        <v>0.1036</v>
      </c>
      <c r="F26" s="5" t="n">
        <v>0.1319</v>
      </c>
      <c r="G26" s="13" t="s">
        <v>23</v>
      </c>
      <c r="H26" s="5" t="n">
        <v>0.1989</v>
      </c>
      <c r="I26" s="5" t="n">
        <v>0.3287</v>
      </c>
      <c r="J26" s="5" t="n">
        <v>0.4083</v>
      </c>
      <c r="K26" s="13" t="s">
        <v>23</v>
      </c>
      <c r="L26" s="12" t="n">
        <v>4329.8625</v>
      </c>
      <c r="M26" s="12" t="n">
        <v>4615.5845</v>
      </c>
      <c r="N26" s="12" t="n">
        <v>4944.3605</v>
      </c>
      <c r="O26" s="13" t="s">
        <v>23</v>
      </c>
      <c r="P26" s="5" t="n">
        <v>11.0608</v>
      </c>
      <c r="Q26" s="5" t="n">
        <v>11.0494</v>
      </c>
      <c r="R26" s="5" t="n">
        <v>11.2011</v>
      </c>
      <c r="S26" s="13" t="s">
        <v>23</v>
      </c>
    </row>
    <row r="27" customFormat="false" ht="15.75" hidden="false" customHeight="false" outlineLevel="0" collapsed="false">
      <c r="C27" s="11" t="s">
        <v>25</v>
      </c>
      <c r="D27" s="5" t="n">
        <v>0.0678</v>
      </c>
      <c r="E27" s="5" t="n">
        <v>0.0862</v>
      </c>
      <c r="F27" s="5" t="n">
        <v>0.1319</v>
      </c>
      <c r="G27" s="13" t="s">
        <v>23</v>
      </c>
      <c r="H27" s="5" t="n">
        <v>0.2553</v>
      </c>
      <c r="I27" s="5" t="n">
        <v>0.3162</v>
      </c>
      <c r="J27" s="5" t="n">
        <v>0.4083</v>
      </c>
      <c r="K27" s="13" t="s">
        <v>23</v>
      </c>
      <c r="L27" s="12" t="n">
        <v>4270.174</v>
      </c>
      <c r="M27" s="12" t="n">
        <v>4812.263</v>
      </c>
      <c r="N27" s="12" t="n">
        <v>4944.3605</v>
      </c>
      <c r="O27" s="13" t="s">
        <v>23</v>
      </c>
      <c r="P27" s="5" t="n">
        <v>10.8305</v>
      </c>
      <c r="Q27" s="5" t="n">
        <v>11.2194</v>
      </c>
      <c r="R27" s="5" t="n">
        <v>11.2011</v>
      </c>
      <c r="S27" s="13" t="s">
        <v>23</v>
      </c>
    </row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</sheetData>
  <mergeCells count="5">
    <mergeCell ref="D1:S1"/>
    <mergeCell ref="D2:G2"/>
    <mergeCell ref="H2:K2"/>
    <mergeCell ref="L2:O2"/>
    <mergeCell ref="P2:S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34" activeCellId="0" sqref="C34"/>
    </sheetView>
  </sheetViews>
  <sheetFormatPr defaultRowHeight="12.8"/>
  <cols>
    <col collapsed="false" hidden="false" max="1" min="1" style="0" width="11.5182186234818"/>
    <col collapsed="false" hidden="false" max="2" min="2" style="0" width="23.2105263157895"/>
    <col collapsed="false" hidden="false" max="3" min="3" style="0" width="14.0323886639676"/>
    <col collapsed="false" hidden="false" max="1025" min="4" style="0" width="11.5182186234818"/>
  </cols>
  <sheetData>
    <row r="1" customFormat="false" ht="17.35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1"/>
    </row>
    <row r="2" customFormat="false" ht="13.8" hidden="false" customHeight="false" outlineLevel="0" collapsed="false"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4</v>
      </c>
      <c r="J2" s="2"/>
    </row>
    <row r="3" customFormat="false" ht="13.8" hidden="false" customHeight="false" outlineLevel="0" collapsed="false">
      <c r="B3" s="14" t="s">
        <v>5</v>
      </c>
      <c r="C3" s="3" t="n">
        <v>5</v>
      </c>
      <c r="D3" s="3" t="n">
        <v>20</v>
      </c>
      <c r="E3" s="3" t="n">
        <v>5</v>
      </c>
      <c r="F3" s="3" t="n">
        <v>20</v>
      </c>
      <c r="G3" s="3" t="n">
        <v>5</v>
      </c>
      <c r="H3" s="3" t="n">
        <v>20</v>
      </c>
      <c r="I3" s="3" t="n">
        <v>5</v>
      </c>
      <c r="J3" s="3" t="n">
        <v>20</v>
      </c>
    </row>
    <row r="4" customFormat="false" ht="13.8" hidden="false" customHeight="false" outlineLevel="0" collapsed="false">
      <c r="B4" s="15" t="s">
        <v>26</v>
      </c>
      <c r="C4" s="16" t="n">
        <v>0.0501</v>
      </c>
      <c r="D4" s="16" t="n">
        <v>0.132496732</v>
      </c>
      <c r="E4" s="16" t="n">
        <v>0.2283</v>
      </c>
      <c r="F4" s="16" t="n">
        <v>0.4101695668</v>
      </c>
      <c r="G4" s="16" t="n">
        <f aca="false">4198/9785</f>
        <v>0.429024016351559</v>
      </c>
      <c r="H4" s="16" t="n">
        <f aca="false">4942/9785</f>
        <v>0.505058763413388</v>
      </c>
      <c r="I4" s="16" t="n">
        <v>11.0025</v>
      </c>
      <c r="J4" s="16" t="n">
        <v>11.189133987</v>
      </c>
    </row>
    <row r="5" customFormat="false" ht="13.8" hidden="false" customHeight="false" outlineLevel="0" collapsed="false">
      <c r="B5" s="15" t="s">
        <v>27</v>
      </c>
      <c r="C5" s="17" t="n">
        <v>0.132993464052288</v>
      </c>
      <c r="D5" s="16" t="n">
        <v>0.13197385620915</v>
      </c>
      <c r="E5" s="17" t="n">
        <v>0.404736015618368</v>
      </c>
      <c r="F5" s="16" t="n">
        <v>0.410547048449009</v>
      </c>
      <c r="G5" s="16" t="n">
        <f aca="false">4709/9785</f>
        <v>0.481246806336229</v>
      </c>
      <c r="H5" s="16" t="n">
        <f aca="false">4928/9785</f>
        <v>0.503628002043945</v>
      </c>
      <c r="I5" s="16" t="n">
        <v>11.1000167537116</v>
      </c>
      <c r="J5" s="16" t="n">
        <v>11.1874771901469</v>
      </c>
    </row>
    <row r="6" customFormat="false" ht="13.8" hidden="false" customHeight="false" outlineLevel="0" collapsed="false">
      <c r="B6" s="15" t="s">
        <v>28</v>
      </c>
      <c r="C6" s="16" t="n">
        <v>0.110169934640523</v>
      </c>
      <c r="D6" s="16" t="n">
        <v>0.122718954248366</v>
      </c>
      <c r="E6" s="16" t="n">
        <v>0.364857199445435</v>
      </c>
      <c r="F6" s="16" t="n">
        <v>0.374851003027474</v>
      </c>
      <c r="G6" s="17" t="n">
        <f aca="false">5382/9785</f>
        <v>0.550025549310169</v>
      </c>
      <c r="H6" s="16" t="n">
        <f aca="false">5217/9785</f>
        <v>0.533163004598876</v>
      </c>
      <c r="I6" s="18" t="n">
        <v>11.4084383752471</v>
      </c>
      <c r="J6" s="16" t="n">
        <v>11.3685438783897</v>
      </c>
    </row>
    <row r="7" customFormat="false" ht="13.8" hidden="false" customHeight="false" outlineLevel="0" collapsed="false">
      <c r="B7" s="15" t="s">
        <v>29</v>
      </c>
      <c r="C7" s="16" t="n">
        <v>0.0371422987741554</v>
      </c>
      <c r="D7" s="16" t="n">
        <v>0.115607843137255</v>
      </c>
      <c r="E7" s="16" t="n">
        <v>0.124882303864605</v>
      </c>
      <c r="F7" s="16" t="n">
        <v>0.369117863980609</v>
      </c>
      <c r="G7" s="16" t="n">
        <f aca="false">1644/9785</f>
        <v>0.168012263668881</v>
      </c>
      <c r="H7" s="17" t="n">
        <f aca="false">5323/9785</f>
        <v>0.543995912110373</v>
      </c>
      <c r="I7" s="16" t="n">
        <v>9.79220534557979</v>
      </c>
      <c r="J7" s="18" t="n">
        <v>11.3957751259362</v>
      </c>
    </row>
    <row r="8" customFormat="false" ht="13.8" hidden="false" customHeight="false" outlineLevel="0" collapsed="false">
      <c r="B8" s="15" t="s">
        <v>30</v>
      </c>
      <c r="C8" s="18" t="n">
        <v>0.101699346405229</v>
      </c>
      <c r="D8" s="18" t="n">
        <v>0.115790849673203</v>
      </c>
      <c r="E8" s="18" t="n">
        <v>0.295986503692386</v>
      </c>
      <c r="F8" s="18" t="n">
        <v>0.358449018664705</v>
      </c>
      <c r="G8" s="16" t="n">
        <f aca="false">4119/9785</f>
        <v>0.420950434338273</v>
      </c>
      <c r="H8" s="16" t="n">
        <f aca="false">4503/9785</f>
        <v>0.460194174757282</v>
      </c>
      <c r="I8" s="18" t="n">
        <v>10.8655256030204</v>
      </c>
      <c r="J8" s="18" t="n">
        <v>10.9713330382198</v>
      </c>
    </row>
    <row r="9" customFormat="false" ht="13.8" hidden="false" customHeight="false" outlineLevel="0" collapsed="false">
      <c r="B9" s="15" t="s">
        <v>31</v>
      </c>
      <c r="C9" s="16" t="n">
        <v>0.0501</v>
      </c>
      <c r="D9" s="3" t="n">
        <v>0.1311</v>
      </c>
      <c r="E9" s="16" t="n">
        <v>0.2283</v>
      </c>
      <c r="F9" s="3" t="n">
        <v>0.404</v>
      </c>
      <c r="G9" s="16" t="n">
        <f aca="false">4198/9785</f>
        <v>0.429024016351559</v>
      </c>
      <c r="H9" s="16" t="n">
        <f aca="false">4910.113/9785</f>
        <v>0.5018</v>
      </c>
      <c r="I9" s="16" t="n">
        <v>11.0025</v>
      </c>
      <c r="J9" s="3" t="n">
        <v>11.1753</v>
      </c>
    </row>
    <row r="10" customFormat="false" ht="13.8" hidden="false" customHeight="false" outlineLevel="0" collapsed="false">
      <c r="B10" s="15" t="s">
        <v>32</v>
      </c>
      <c r="C10" s="17" t="n">
        <v>0.130483660130719</v>
      </c>
      <c r="D10" s="17" t="n">
        <v>0.130718954248366</v>
      </c>
      <c r="E10" s="17" t="n">
        <v>0.399354695413519</v>
      </c>
      <c r="F10" s="17" t="n">
        <v>0.407380122419338</v>
      </c>
      <c r="G10" s="16" t="n">
        <f aca="false">4785/9785</f>
        <v>0.489013796627491</v>
      </c>
      <c r="H10" s="16" t="n">
        <f aca="false">4911/9785</f>
        <v>0.501890648952478</v>
      </c>
      <c r="I10" s="16" t="n">
        <v>11.1178895591848</v>
      </c>
      <c r="J10" s="16" t="n">
        <v>11.158045129251</v>
      </c>
    </row>
    <row r="11" customFormat="false" ht="13.8" hidden="false" customHeight="false" outlineLevel="0" collapsed="false">
      <c r="B11" s="15" t="s">
        <v>33</v>
      </c>
      <c r="C11" s="16" t="n">
        <v>0.106222222222222</v>
      </c>
      <c r="D11" s="16" t="n">
        <v>0.122849673202614</v>
      </c>
      <c r="E11" s="16" t="n">
        <v>0.354649256335531</v>
      </c>
      <c r="F11" s="16" t="n">
        <v>0.370825255354667</v>
      </c>
      <c r="G11" s="17" t="n">
        <f aca="false">5247/9785</f>
        <v>0.536228921819111</v>
      </c>
      <c r="H11" s="16" t="n">
        <f aca="false">5050/9785</f>
        <v>0.516096065406234</v>
      </c>
      <c r="I11" s="18" t="n">
        <v>11.4033458449816</v>
      </c>
      <c r="J11" s="16" t="n">
        <v>11.2941219078598</v>
      </c>
    </row>
    <row r="12" customFormat="false" ht="13.8" hidden="false" customHeight="false" outlineLevel="0" collapsed="false">
      <c r="B12" s="15" t="s">
        <v>34</v>
      </c>
      <c r="C12" s="16" t="n">
        <v>0.0391633986928105</v>
      </c>
      <c r="D12" s="16" t="n">
        <v>0.122692810457516</v>
      </c>
      <c r="E12" s="16" t="n">
        <v>0.19518073357289</v>
      </c>
      <c r="F12" s="16" t="n">
        <v>0.371504654387007</v>
      </c>
      <c r="G12" s="16" t="n">
        <f aca="false">4423/9785</f>
        <v>0.452018395503321</v>
      </c>
      <c r="H12" s="17" t="n">
        <f aca="false">5229/9785</f>
        <v>0.53438937148697</v>
      </c>
      <c r="I12" s="16" t="n">
        <v>11.0936224353294</v>
      </c>
      <c r="J12" s="18" t="n">
        <v>11.343314427189</v>
      </c>
      <c r="N12" s="10"/>
    </row>
    <row r="13" customFormat="false" ht="13.8" hidden="false" customHeight="false" outlineLevel="0" collapsed="false">
      <c r="B13" s="15" t="s">
        <v>35</v>
      </c>
      <c r="C13" s="16" t="n">
        <v>0.10240522875817</v>
      </c>
      <c r="D13" s="18" t="n">
        <v>0.113150326797386</v>
      </c>
      <c r="E13" s="16" t="n">
        <v>0.306449009233323</v>
      </c>
      <c r="F13" s="18" t="n">
        <v>0.355426637995266</v>
      </c>
      <c r="G13" s="16" t="n">
        <f aca="false">3939/9785</f>
        <v>0.402554931016863</v>
      </c>
      <c r="H13" s="16" t="n">
        <f aca="false">4411/9785</f>
        <v>0.450792028615227</v>
      </c>
      <c r="I13" s="16" t="n">
        <v>10.7607643670966</v>
      </c>
      <c r="J13" s="18" t="n">
        <v>10.9607988509294</v>
      </c>
    </row>
    <row r="14" customFormat="false" ht="13.8" hidden="false" customHeight="false" outlineLevel="0" collapsed="false">
      <c r="B14" s="15" t="s">
        <v>36</v>
      </c>
      <c r="C14" s="16" t="n">
        <v>0.0411</v>
      </c>
      <c r="D14" s="3" t="n">
        <v>0.1319</v>
      </c>
      <c r="E14" s="16" t="n">
        <v>0.1989</v>
      </c>
      <c r="F14" s="3" t="n">
        <v>0.4083</v>
      </c>
      <c r="G14" s="16" t="n">
        <f aca="false">4330/9785</f>
        <v>0.442514052120593</v>
      </c>
      <c r="H14" s="16" t="n">
        <f aca="false">4944.3605/9785</f>
        <v>0.5053</v>
      </c>
      <c r="I14" s="16" t="n">
        <v>11.0608</v>
      </c>
      <c r="J14" s="3" t="n">
        <v>11.2011</v>
      </c>
    </row>
    <row r="15" customFormat="false" ht="13.8" hidden="false" customHeight="false" outlineLevel="0" collapsed="false">
      <c r="B15" s="15" t="s">
        <v>37</v>
      </c>
      <c r="C15" s="17" t="n">
        <v>0.128339869281046</v>
      </c>
      <c r="D15" s="17" t="n">
        <v>0.129228758169935</v>
      </c>
      <c r="E15" s="17" t="n">
        <v>0.398620386875289</v>
      </c>
      <c r="F15" s="17" t="n">
        <v>0.406345009384225</v>
      </c>
      <c r="G15" s="16" t="n">
        <f aca="false">4809/9785</f>
        <v>0.491466530403679</v>
      </c>
      <c r="H15" s="16" t="n">
        <f aca="false">4843/9785</f>
        <v>0.494941236586612</v>
      </c>
      <c r="I15" s="16" t="n">
        <v>11.1401026242628</v>
      </c>
      <c r="J15" s="16" t="n">
        <v>11.1415851526385</v>
      </c>
    </row>
    <row r="16" customFormat="false" ht="13.8" hidden="false" customHeight="false" outlineLevel="0" collapsed="false">
      <c r="B16" s="15" t="s">
        <v>38</v>
      </c>
      <c r="C16" s="16" t="n">
        <v>0.106222222222222</v>
      </c>
      <c r="D16" s="18" t="n">
        <v>0.121411764705882</v>
      </c>
      <c r="E16" s="16" t="n">
        <v>0.354649256335531</v>
      </c>
      <c r="F16" s="16" t="n">
        <v>0.371000235784549</v>
      </c>
      <c r="G16" s="17" t="n">
        <f aca="false">5247/9785</f>
        <v>0.536228921819111</v>
      </c>
      <c r="H16" s="16" t="n">
        <f aca="false">4999/9785</f>
        <v>0.510884006131835</v>
      </c>
      <c r="I16" s="18" t="n">
        <v>11.4033458449816</v>
      </c>
      <c r="J16" s="16" t="n">
        <v>11.2770566679655</v>
      </c>
    </row>
    <row r="17" customFormat="false" ht="13.8" hidden="false" customHeight="false" outlineLevel="0" collapsed="false">
      <c r="B17" s="15" t="s">
        <v>39</v>
      </c>
      <c r="C17" s="16" t="n">
        <v>0.0381176470588235</v>
      </c>
      <c r="D17" s="16" t="n">
        <v>0.121071895424837</v>
      </c>
      <c r="E17" s="16" t="n">
        <v>0.192680408190212</v>
      </c>
      <c r="F17" s="16" t="n">
        <v>0.372651378396476</v>
      </c>
      <c r="G17" s="16" t="n">
        <f aca="false">4199/9785</f>
        <v>0.429126213592233</v>
      </c>
      <c r="H17" s="17" t="n">
        <f aca="false">5110/9785</f>
        <v>0.522227899846704</v>
      </c>
      <c r="I17" s="16" t="n">
        <v>10.9733536463197</v>
      </c>
      <c r="J17" s="16" t="n">
        <v>11.3142631931019</v>
      </c>
    </row>
    <row r="18" customFormat="false" ht="13.8" hidden="false" customHeight="false" outlineLevel="0" collapsed="false">
      <c r="B18" s="15" t="s">
        <v>40</v>
      </c>
      <c r="C18" s="16" t="n">
        <v>0.10240522875817</v>
      </c>
      <c r="D18" s="18" t="n">
        <v>0.113150326797386</v>
      </c>
      <c r="E18" s="16" t="n">
        <v>0.306449009233323</v>
      </c>
      <c r="F18" s="18" t="n">
        <v>0.355426637995266</v>
      </c>
      <c r="G18" s="16" t="n">
        <f aca="false">3939/9785</f>
        <v>0.402554931016863</v>
      </c>
      <c r="H18" s="16" t="n">
        <f aca="false">4411/9785</f>
        <v>0.450792028615227</v>
      </c>
      <c r="I18" s="16" t="n">
        <v>10.7607643670966</v>
      </c>
      <c r="J18" s="18" t="n">
        <v>10.9607988509294</v>
      </c>
    </row>
    <row r="19" customFormat="false" ht="13.8" hidden="false" customHeight="false" outlineLevel="0" collapsed="false">
      <c r="B19" s="15" t="s">
        <v>41</v>
      </c>
      <c r="C19" s="16" t="n">
        <v>0.0678</v>
      </c>
      <c r="D19" s="3" t="n">
        <v>0.1319</v>
      </c>
      <c r="E19" s="16" t="n">
        <v>0.2553</v>
      </c>
      <c r="F19" s="3" t="n">
        <v>0.4083</v>
      </c>
      <c r="G19" s="16" t="n">
        <f aca="false">4270/9785</f>
        <v>0.436382217680123</v>
      </c>
      <c r="H19" s="16" t="n">
        <f aca="false">4944.3605/9785</f>
        <v>0.5053</v>
      </c>
      <c r="I19" s="16" t="n">
        <v>10.8305</v>
      </c>
      <c r="J19" s="3" t="n">
        <v>11.2011</v>
      </c>
    </row>
    <row r="20" customFormat="false" ht="13.8" hidden="false" customHeight="false" outlineLevel="0" collapsed="false">
      <c r="B20" s="15" t="s">
        <v>42</v>
      </c>
      <c r="C20" s="17" t="n">
        <v>0.131947712418301</v>
      </c>
      <c r="D20" s="17" t="n">
        <v>0.131555555555556</v>
      </c>
      <c r="E20" s="17" t="n">
        <v>0.402615039281706</v>
      </c>
      <c r="F20" s="17" t="n">
        <v>0.411284318441181</v>
      </c>
      <c r="G20" s="16" t="n">
        <f aca="false">4820/9785</f>
        <v>0.492590700051099</v>
      </c>
      <c r="H20" s="16" t="n">
        <f aca="false">4946/9785</f>
        <v>0.505467552376086</v>
      </c>
      <c r="I20" s="16" t="n">
        <v>11.1447841071077</v>
      </c>
      <c r="J20" s="18" t="n">
        <v>11.2096783847979</v>
      </c>
    </row>
    <row r="21" customFormat="false" ht="15.85" hidden="false" customHeight="false" outlineLevel="0" collapsed="false">
      <c r="B21" s="15" t="s">
        <v>43</v>
      </c>
      <c r="C21" s="13" t="n">
        <v>0.106457516339869</v>
      </c>
      <c r="D21" s="18" t="n">
        <v>0.123895424836601</v>
      </c>
      <c r="E21" s="16" t="n">
        <v>0.358031434796141</v>
      </c>
      <c r="F21" s="16" t="n">
        <v>0.377290335662885</v>
      </c>
      <c r="G21" s="17" t="n">
        <f aca="false">5327/9785</f>
        <v>0.544404701073071</v>
      </c>
      <c r="H21" s="16" t="n">
        <f aca="false">5157/9785</f>
        <v>0.527031170158406</v>
      </c>
      <c r="I21" s="17" t="n">
        <v>11.4202394276932</v>
      </c>
      <c r="J21" s="16" t="n">
        <v>11.3603218688352</v>
      </c>
    </row>
    <row r="22" customFormat="false" ht="13.8" hidden="false" customHeight="false" outlineLevel="0" collapsed="false">
      <c r="B22" s="15" t="s">
        <v>44</v>
      </c>
      <c r="C22" s="16" t="n">
        <v>0.0400522875816994</v>
      </c>
      <c r="D22" s="16" t="n">
        <v>0.110457516339869</v>
      </c>
      <c r="E22" s="16" t="n">
        <v>0.196927585849154</v>
      </c>
      <c r="F22" s="16" t="n">
        <v>0.355273972215149</v>
      </c>
      <c r="G22" s="16" t="n">
        <f aca="false">4431/9785</f>
        <v>0.452835973428717</v>
      </c>
      <c r="H22" s="17" t="n">
        <f aca="false">5330/9785</f>
        <v>0.544711292795095</v>
      </c>
      <c r="I22" s="16" t="n">
        <v>11.0863151062351</v>
      </c>
      <c r="J22" s="18" t="n">
        <v>11.427584096719</v>
      </c>
    </row>
    <row r="23" customFormat="false" ht="13.8" hidden="false" customHeight="false" outlineLevel="0" collapsed="false">
      <c r="B23" s="4" t="s">
        <v>45</v>
      </c>
      <c r="C23" s="16" t="n">
        <v>0.0789542483660131</v>
      </c>
      <c r="D23" s="16" t="n">
        <v>0.117045751633987</v>
      </c>
      <c r="E23" s="18" t="n">
        <v>0.237107074479623</v>
      </c>
      <c r="F23" s="18" t="n">
        <v>0.357196766922257</v>
      </c>
      <c r="G23" s="16" t="n">
        <f aca="false">3810/9785</f>
        <v>0.389371486969852</v>
      </c>
      <c r="H23" s="16" t="n">
        <f aca="false">4597/9785</f>
        <v>0.469800715380685</v>
      </c>
      <c r="I23" s="18" t="n">
        <v>10.6980094097371</v>
      </c>
      <c r="J23" s="18" t="n">
        <v>11.0459843425724</v>
      </c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</sheetData>
  <mergeCells count="5">
    <mergeCell ref="C1:J1"/>
    <mergeCell ref="C2:D2"/>
    <mergeCell ref="E2:F2"/>
    <mergeCell ref="G2:H2"/>
    <mergeCell ref="I2: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K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48" activeCellId="0" sqref="E48"/>
    </sheetView>
  </sheetViews>
  <sheetFormatPr defaultRowHeight="12.8"/>
  <cols>
    <col collapsed="false" hidden="false" max="1" min="1" style="0" width="8.23481781376518"/>
    <col collapsed="false" hidden="false" max="2" min="2" style="0" width="8.78947368421053"/>
    <col collapsed="false" hidden="false" max="4" min="3" style="0" width="18.0445344129555"/>
    <col collapsed="false" hidden="false" max="5" min="5" style="0" width="19.0242914979757"/>
    <col collapsed="false" hidden="false" max="6" min="6" style="0" width="18.0445344129555"/>
    <col collapsed="false" hidden="false" max="7" min="7" style="0" width="11.5182186234818"/>
    <col collapsed="false" hidden="false" max="9" min="8" style="0" width="18.4655870445344"/>
    <col collapsed="false" hidden="false" max="11" min="10" style="0" width="19.0242914979757"/>
    <col collapsed="false" hidden="false" max="1025" min="12" style="0" width="11.5182186234818"/>
  </cols>
  <sheetData>
    <row r="1" customFormat="false" ht="13.8" hidden="false" customHeight="false" outlineLevel="0" collapsed="false">
      <c r="C1" s="19" t="n">
        <v>5</v>
      </c>
      <c r="D1" s="19"/>
      <c r="E1" s="19"/>
      <c r="F1" s="19"/>
      <c r="H1" s="19" t="s">
        <v>46</v>
      </c>
      <c r="I1" s="19"/>
      <c r="J1" s="19"/>
      <c r="K1" s="19"/>
    </row>
    <row r="2" customFormat="false" ht="13.8" hidden="false" customHeight="false" outlineLevel="0" collapsed="false">
      <c r="C2" s="0" t="s">
        <v>47</v>
      </c>
      <c r="D2" s="0" t="s">
        <v>48</v>
      </c>
      <c r="E2" s="0" t="s">
        <v>49</v>
      </c>
      <c r="F2" s="0" t="s">
        <v>50</v>
      </c>
      <c r="H2" s="0" t="s">
        <v>47</v>
      </c>
      <c r="I2" s="0" t="s">
        <v>48</v>
      </c>
      <c r="J2" s="0" t="s">
        <v>49</v>
      </c>
      <c r="K2" s="0" t="s">
        <v>50</v>
      </c>
    </row>
    <row r="3" customFormat="false" ht="13.8" hidden="false" customHeight="false" outlineLevel="0" collapsed="false">
      <c r="C3" s="4" t="s">
        <v>51</v>
      </c>
      <c r="D3" s="20" t="s">
        <v>51</v>
      </c>
      <c r="E3" s="4" t="s">
        <v>52</v>
      </c>
      <c r="F3" s="4" t="s">
        <v>53</v>
      </c>
      <c r="H3" s="20" t="s">
        <v>51</v>
      </c>
      <c r="I3" s="20" t="s">
        <v>54</v>
      </c>
      <c r="J3" s="20" t="s">
        <v>52</v>
      </c>
      <c r="K3" s="20" t="s">
        <v>55</v>
      </c>
    </row>
    <row r="4" customFormat="false" ht="13.8" hidden="false" customHeight="false" outlineLevel="0" collapsed="false">
      <c r="C4" s="4" t="s">
        <v>56</v>
      </c>
      <c r="D4" s="20" t="s">
        <v>56</v>
      </c>
      <c r="E4" s="4" t="s">
        <v>53</v>
      </c>
      <c r="F4" s="4" t="s">
        <v>52</v>
      </c>
      <c r="H4" s="20" t="s">
        <v>57</v>
      </c>
      <c r="I4" s="20" t="s">
        <v>58</v>
      </c>
      <c r="J4" s="20" t="s">
        <v>59</v>
      </c>
      <c r="K4" s="20" t="s">
        <v>60</v>
      </c>
    </row>
    <row r="5" customFormat="false" ht="13.8" hidden="false" customHeight="false" outlineLevel="0" collapsed="false">
      <c r="C5" s="4" t="s">
        <v>61</v>
      </c>
      <c r="D5" s="20" t="s">
        <v>61</v>
      </c>
      <c r="E5" s="4" t="s">
        <v>62</v>
      </c>
      <c r="F5" s="4" t="s">
        <v>62</v>
      </c>
      <c r="H5" s="20" t="s">
        <v>58</v>
      </c>
      <c r="I5" s="20" t="s">
        <v>57</v>
      </c>
      <c r="J5" s="20" t="s">
        <v>55</v>
      </c>
      <c r="K5" s="20" t="s">
        <v>63</v>
      </c>
    </row>
    <row r="6" customFormat="false" ht="13.8" hidden="false" customHeight="false" outlineLevel="0" collapsed="false">
      <c r="C6" s="4" t="s">
        <v>64</v>
      </c>
      <c r="D6" s="20" t="s">
        <v>64</v>
      </c>
      <c r="E6" s="4" t="s">
        <v>65</v>
      </c>
      <c r="F6" s="4" t="s">
        <v>65</v>
      </c>
      <c r="H6" s="20" t="s">
        <v>56</v>
      </c>
      <c r="I6" s="20" t="s">
        <v>66</v>
      </c>
      <c r="J6" s="20" t="s">
        <v>60</v>
      </c>
      <c r="K6" s="20" t="s">
        <v>53</v>
      </c>
    </row>
    <row r="7" customFormat="false" ht="13.8" hidden="false" customHeight="false" outlineLevel="0" collapsed="false">
      <c r="C7" s="4" t="s">
        <v>52</v>
      </c>
      <c r="D7" s="20" t="s">
        <v>52</v>
      </c>
      <c r="E7" s="20"/>
      <c r="F7" s="4"/>
      <c r="H7" s="20" t="s">
        <v>67</v>
      </c>
      <c r="I7" s="20" t="s">
        <v>68</v>
      </c>
      <c r="J7" s="20" t="s">
        <v>53</v>
      </c>
      <c r="K7" s="20" t="s">
        <v>59</v>
      </c>
    </row>
    <row r="8" customFormat="false" ht="13.8" hidden="false" customHeight="false" outlineLevel="0" collapsed="false">
      <c r="C8" s="20"/>
      <c r="D8" s="20" t="s">
        <v>53</v>
      </c>
      <c r="E8" s="20"/>
      <c r="F8" s="4"/>
      <c r="H8" s="20" t="s">
        <v>69</v>
      </c>
      <c r="I8" s="20" t="s">
        <v>67</v>
      </c>
      <c r="J8" s="20" t="s">
        <v>63</v>
      </c>
      <c r="K8" s="20" t="s">
        <v>52</v>
      </c>
    </row>
    <row r="9" customFormat="false" ht="13.8" hidden="false" customHeight="false" outlineLevel="0" collapsed="false">
      <c r="C9" s="21"/>
      <c r="F9" s="22"/>
      <c r="H9" s="20" t="s">
        <v>66</v>
      </c>
      <c r="I9" s="20" t="s">
        <v>69</v>
      </c>
      <c r="J9" s="20" t="s">
        <v>70</v>
      </c>
      <c r="K9" s="20" t="s">
        <v>62</v>
      </c>
    </row>
    <row r="10" customFormat="false" ht="13.8" hidden="false" customHeight="false" outlineLevel="0" collapsed="false">
      <c r="C10" s="20"/>
      <c r="H10" s="20" t="s">
        <v>54</v>
      </c>
      <c r="I10" s="20" t="s">
        <v>71</v>
      </c>
      <c r="J10" s="20" t="s">
        <v>72</v>
      </c>
      <c r="K10" s="20" t="s">
        <v>65</v>
      </c>
    </row>
    <row r="11" customFormat="false" ht="13.8" hidden="false" customHeight="false" outlineLevel="0" collapsed="false">
      <c r="C11" s="19" t="n">
        <v>10</v>
      </c>
      <c r="D11" s="19"/>
      <c r="E11" s="19"/>
      <c r="F11" s="19"/>
      <c r="H11" s="20" t="s">
        <v>73</v>
      </c>
      <c r="I11" s="20" t="s">
        <v>74</v>
      </c>
      <c r="J11" s="20" t="s">
        <v>75</v>
      </c>
      <c r="K11" s="20" t="s">
        <v>75</v>
      </c>
    </row>
    <row r="12" customFormat="false" ht="13.8" hidden="false" customHeight="false" outlineLevel="0" collapsed="false">
      <c r="C12" s="0" t="s">
        <v>47</v>
      </c>
      <c r="D12" s="0" t="s">
        <v>48</v>
      </c>
      <c r="E12" s="0" t="s">
        <v>49</v>
      </c>
      <c r="F12" s="0" t="s">
        <v>50</v>
      </c>
      <c r="H12" s="20" t="s">
        <v>71</v>
      </c>
      <c r="I12" s="20" t="s">
        <v>76</v>
      </c>
      <c r="J12" s="20" t="s">
        <v>77</v>
      </c>
      <c r="K12" s="20" t="s">
        <v>72</v>
      </c>
    </row>
    <row r="13" customFormat="false" ht="13.8" hidden="false" customHeight="false" outlineLevel="0" collapsed="false">
      <c r="C13" s="4" t="s">
        <v>78</v>
      </c>
      <c r="D13" s="20" t="s">
        <v>74</v>
      </c>
      <c r="E13" s="4" t="s">
        <v>59</v>
      </c>
      <c r="F13" s="20" t="s">
        <v>63</v>
      </c>
      <c r="H13" s="20" t="s">
        <v>61</v>
      </c>
      <c r="I13" s="20" t="s">
        <v>79</v>
      </c>
      <c r="J13" s="20" t="s">
        <v>62</v>
      </c>
      <c r="K13" s="20" t="s">
        <v>70</v>
      </c>
    </row>
    <row r="14" customFormat="false" ht="13.8" hidden="false" customHeight="false" outlineLevel="0" collapsed="false">
      <c r="C14" s="4" t="s">
        <v>74</v>
      </c>
      <c r="D14" s="20" t="s">
        <v>78</v>
      </c>
      <c r="E14" s="4" t="s">
        <v>63</v>
      </c>
      <c r="F14" s="20" t="s">
        <v>59</v>
      </c>
      <c r="H14" s="20" t="s">
        <v>79</v>
      </c>
      <c r="I14" s="20" t="s">
        <v>80</v>
      </c>
      <c r="J14" s="20" t="s">
        <v>65</v>
      </c>
      <c r="K14" s="20" t="s">
        <v>81</v>
      </c>
    </row>
    <row r="15" customFormat="false" ht="13.8" hidden="false" customHeight="false" outlineLevel="0" collapsed="false">
      <c r="C15" s="4" t="s">
        <v>82</v>
      </c>
      <c r="D15" s="20" t="s">
        <v>83</v>
      </c>
      <c r="E15" s="4" t="s">
        <v>75</v>
      </c>
      <c r="F15" s="20" t="s">
        <v>75</v>
      </c>
      <c r="H15" s="20" t="s">
        <v>68</v>
      </c>
      <c r="I15" s="20" t="s">
        <v>51</v>
      </c>
      <c r="J15" s="20" t="s">
        <v>84</v>
      </c>
      <c r="K15" s="20" t="s">
        <v>85</v>
      </c>
    </row>
    <row r="16" customFormat="false" ht="13.8" hidden="false" customHeight="false" outlineLevel="0" collapsed="false">
      <c r="C16" s="4" t="s">
        <v>83</v>
      </c>
      <c r="D16" s="20" t="s">
        <v>82</v>
      </c>
      <c r="E16" s="4" t="s">
        <v>85</v>
      </c>
      <c r="F16" s="20" t="s">
        <v>85</v>
      </c>
      <c r="H16" s="20" t="s">
        <v>78</v>
      </c>
      <c r="I16" s="20" t="s">
        <v>78</v>
      </c>
    </row>
    <row r="17" customFormat="false" ht="13.8" hidden="false" customHeight="false" outlineLevel="0" collapsed="false">
      <c r="C17" s="4" t="s">
        <v>86</v>
      </c>
      <c r="D17" s="20" t="s">
        <v>87</v>
      </c>
      <c r="E17" s="4" t="s">
        <v>88</v>
      </c>
      <c r="F17" s="20" t="s">
        <v>88</v>
      </c>
      <c r="I17" s="20" t="s">
        <v>73</v>
      </c>
    </row>
    <row r="18" customFormat="false" ht="13.8" hidden="false" customHeight="false" outlineLevel="0" collapsed="false">
      <c r="C18" s="4" t="s">
        <v>89</v>
      </c>
      <c r="D18" s="4"/>
      <c r="E18" s="4" t="s">
        <v>89</v>
      </c>
      <c r="F18" s="20" t="s">
        <v>89</v>
      </c>
    </row>
    <row r="19" customFormat="false" ht="13.8" hidden="false" customHeight="false" outlineLevel="0" collapsed="false">
      <c r="C19" s="21"/>
      <c r="E19" s="4" t="s">
        <v>87</v>
      </c>
      <c r="F19" s="22"/>
    </row>
    <row r="20" customFormat="false" ht="13.8" hidden="false" customHeight="false" outlineLevel="0" collapsed="false">
      <c r="C20" s="19" t="n">
        <v>15</v>
      </c>
      <c r="D20" s="19"/>
      <c r="E20" s="19"/>
      <c r="F20" s="19"/>
    </row>
    <row r="21" customFormat="false" ht="13.8" hidden="false" customHeight="false" outlineLevel="0" collapsed="false">
      <c r="C21" s="0" t="s">
        <v>47</v>
      </c>
      <c r="D21" s="0" t="s">
        <v>48</v>
      </c>
      <c r="E21" s="0" t="s">
        <v>49</v>
      </c>
      <c r="F21" s="0" t="s">
        <v>50</v>
      </c>
    </row>
    <row r="22" customFormat="false" ht="13.8" hidden="false" customHeight="false" outlineLevel="0" collapsed="false">
      <c r="C22" s="23" t="s">
        <v>67</v>
      </c>
      <c r="D22" s="20" t="s">
        <v>66</v>
      </c>
      <c r="E22" s="20" t="s">
        <v>55</v>
      </c>
      <c r="F22" s="20" t="s">
        <v>55</v>
      </c>
    </row>
    <row r="23" customFormat="false" ht="13.8" hidden="false" customHeight="false" outlineLevel="0" collapsed="false">
      <c r="C23" s="23" t="s">
        <v>69</v>
      </c>
      <c r="D23" s="20" t="s">
        <v>68</v>
      </c>
      <c r="E23" s="20" t="s">
        <v>72</v>
      </c>
      <c r="F23" s="20" t="s">
        <v>72</v>
      </c>
    </row>
    <row r="24" customFormat="false" ht="13.8" hidden="false" customHeight="false" outlineLevel="0" collapsed="false">
      <c r="C24" s="20" t="s">
        <v>66</v>
      </c>
      <c r="D24" s="23" t="s">
        <v>67</v>
      </c>
      <c r="E24" s="20" t="s">
        <v>77</v>
      </c>
      <c r="F24" s="20" t="s">
        <v>81</v>
      </c>
    </row>
    <row r="25" customFormat="false" ht="13.8" hidden="false" customHeight="false" outlineLevel="0" collapsed="false">
      <c r="C25" s="23" t="s">
        <v>73</v>
      </c>
      <c r="D25" s="23" t="s">
        <v>69</v>
      </c>
      <c r="E25" s="20" t="s">
        <v>90</v>
      </c>
      <c r="F25" s="20" t="s">
        <v>77</v>
      </c>
    </row>
    <row r="26" customFormat="false" ht="13.8" hidden="false" customHeight="false" outlineLevel="0" collapsed="false">
      <c r="C26" s="20" t="s">
        <v>79</v>
      </c>
      <c r="D26" s="20" t="s">
        <v>79</v>
      </c>
      <c r="E26" s="20" t="s">
        <v>81</v>
      </c>
      <c r="F26" s="20" t="s">
        <v>90</v>
      </c>
    </row>
    <row r="27" customFormat="false" ht="13.8" hidden="false" customHeight="false" outlineLevel="0" collapsed="false">
      <c r="C27" s="20" t="s">
        <v>68</v>
      </c>
      <c r="D27" s="20" t="s">
        <v>80</v>
      </c>
      <c r="E27" s="20" t="s">
        <v>91</v>
      </c>
      <c r="F27" s="20" t="s">
        <v>91</v>
      </c>
    </row>
    <row r="28" customFormat="false" ht="13.8" hidden="false" customHeight="false" outlineLevel="0" collapsed="false">
      <c r="C28" s="20" t="s">
        <v>80</v>
      </c>
      <c r="D28" s="23" t="s">
        <v>73</v>
      </c>
      <c r="E28" s="20"/>
      <c r="F28" s="20" t="s">
        <v>92</v>
      </c>
    </row>
    <row r="29" customFormat="false" ht="13.8" hidden="false" customHeight="false" outlineLevel="0" collapsed="false">
      <c r="C29" s="19" t="n">
        <v>20</v>
      </c>
      <c r="D29" s="19"/>
      <c r="E29" s="19"/>
      <c r="F29" s="19"/>
    </row>
    <row r="30" customFormat="false" ht="13.8" hidden="false" customHeight="false" outlineLevel="0" collapsed="false">
      <c r="C30" s="0" t="s">
        <v>47</v>
      </c>
      <c r="D30" s="0" t="s">
        <v>48</v>
      </c>
      <c r="E30" s="0" t="s">
        <v>49</v>
      </c>
      <c r="F30" s="0" t="s">
        <v>50</v>
      </c>
    </row>
    <row r="31" customFormat="false" ht="13.8" hidden="false" customHeight="false" outlineLevel="0" collapsed="false">
      <c r="C31" s="23" t="s">
        <v>57</v>
      </c>
      <c r="D31" s="4" t="s">
        <v>54</v>
      </c>
      <c r="E31" s="20" t="s">
        <v>60</v>
      </c>
      <c r="F31" s="4" t="s">
        <v>60</v>
      </c>
    </row>
    <row r="32" customFormat="false" ht="13.8" hidden="false" customHeight="false" outlineLevel="0" collapsed="false">
      <c r="C32" s="20" t="s">
        <v>58</v>
      </c>
      <c r="D32" s="4" t="s">
        <v>58</v>
      </c>
      <c r="E32" s="20" t="s">
        <v>70</v>
      </c>
      <c r="F32" s="4" t="s">
        <v>70</v>
      </c>
    </row>
    <row r="33" customFormat="false" ht="13.8" hidden="false" customHeight="false" outlineLevel="0" collapsed="false">
      <c r="C33" s="20" t="s">
        <v>54</v>
      </c>
      <c r="D33" s="24" t="s">
        <v>57</v>
      </c>
      <c r="E33" s="20" t="s">
        <v>84</v>
      </c>
      <c r="F33" s="4" t="s">
        <v>93</v>
      </c>
    </row>
    <row r="34" customFormat="false" ht="13.8" hidden="false" customHeight="false" outlineLevel="0" collapsed="false">
      <c r="C34" s="20" t="s">
        <v>71</v>
      </c>
      <c r="D34" s="4" t="s">
        <v>71</v>
      </c>
      <c r="E34" s="20" t="s">
        <v>93</v>
      </c>
      <c r="F34" s="4" t="s">
        <v>94</v>
      </c>
    </row>
    <row r="35" customFormat="false" ht="13.8" hidden="false" customHeight="false" outlineLevel="0" collapsed="false">
      <c r="C35" s="20" t="s">
        <v>76</v>
      </c>
      <c r="D35" s="4" t="s">
        <v>76</v>
      </c>
      <c r="E35" s="20" t="s">
        <v>94</v>
      </c>
      <c r="F35" s="4" t="s">
        <v>84</v>
      </c>
    </row>
  </sheetData>
  <mergeCells count="5">
    <mergeCell ref="C1:F1"/>
    <mergeCell ref="H1:K1"/>
    <mergeCell ref="C11:F11"/>
    <mergeCell ref="C20:F20"/>
    <mergeCell ref="C29:F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5270</TotalTime>
  <Application>LibreOffice/4.4.2.2$Windows_x86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Corrado Magarelli</dc:creator>
  <dc:language>it-IT</dc:language>
  <dcterms:modified xsi:type="dcterms:W3CDTF">2017-05-16T01:44:30Z</dcterms:modified>
  <cp:revision>34</cp:revision>
</cp:coreProperties>
</file>