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RP\racunalniski-praktikum\10-razpredelnice\"/>
    </mc:Choice>
  </mc:AlternateContent>
  <xr:revisionPtr revIDLastSave="0" documentId="13_ncr:1_{03B9BC7A-9D4C-442A-992F-A46C2EA04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zultati" sheetId="1" r:id="rId1"/>
  </sheets>
  <calcPr calcId="191029"/>
  <pivotCaches>
    <pivotCache cacheId="4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3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<sst xmlns="http://schemas.openxmlformats.org/spreadsheetml/2006/main" count="104" uniqueCount="69">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</sst>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7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00-4849-B9E8-022573392535}"/>
              </c:ext>
            </c:extLst>
          </c:dPt>
          <c:dPt>
            <c:idx val="1"/>
            <c:bubble3D val="0"/>
            <c:explosion val="3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00-4849-B9E8-022573392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B00-4849-B9E8-022573392535}"/>
              </c:ext>
            </c:extLst>
          </c:dPt>
          <c:dLbls>
            <c:dLbl>
              <c:idx val="0"/>
              <c:layout>
                <c:manualLayout>
                  <c:x val="7.8910761154855642E-3"/>
                  <c:y val="-1.8661052785068532E-2"/>
                </c:manualLayout>
              </c:layout>
              <c:tx>
                <c:rich>
                  <a:bodyPr/>
                  <a:lstStyle/>
                  <a:p>
                    <a:fld id="{A81E541C-02F8-4363-BA27-CD9BE93DA3FE}" type="VALUE">
                      <a:rPr lang="en-US" sz="1050"/>
                      <a:pPr/>
                      <a:t>[VALUE]</a:t>
                    </a:fld>
                    <a:endParaRPr lang="LID4096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B00-4849-B9E8-022573392535}"/>
                </c:ext>
              </c:extLst>
            </c:dLbl>
            <c:dLbl>
              <c:idx val="1"/>
              <c:layout>
                <c:manualLayout>
                  <c:x val="-1.9719488188976377E-2"/>
                  <c:y val="-1.5984616506270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0-4849-B9E8-022573392535}"/>
                </c:ext>
              </c:extLst>
            </c:dLbl>
            <c:dLbl>
              <c:idx val="2"/>
              <c:layout>
                <c:manualLayout>
                  <c:x val="9.3455818022747158E-3"/>
                  <c:y val="-5.45031350247885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00-4849-B9E8-022573392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0-4849-B9E8-0225733925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0962379702531"/>
          <c:y val="0.30894575678040248"/>
          <c:w val="0.11971259842519685"/>
          <c:h val="0.433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 točk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 formatCode="0.000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9C-8C84-1D2F54793AA2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A-439C-8C84-1D2F54793AA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31168"/>
        <c:axId val="108228768"/>
      </c:barChart>
      <c:catAx>
        <c:axId val="1082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228768"/>
        <c:crosses val="autoZero"/>
        <c:auto val="0"/>
        <c:lblAlgn val="ctr"/>
        <c:lblOffset val="100"/>
        <c:tickLblSkip val="1"/>
        <c:noMultiLvlLbl val="0"/>
      </c:catAx>
      <c:valAx>
        <c:axId val="1082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Povšrečje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2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10</xdr:row>
      <xdr:rowOff>176211</xdr:rowOff>
    </xdr:from>
    <xdr:to>
      <xdr:col>11</xdr:col>
      <xdr:colOff>9525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0B1DA-2C02-6729-23E0-EDA72C3D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14288</xdr:colOff>
      <xdr:row>24</xdr:row>
      <xdr:rowOff>4762</xdr:rowOff>
    </xdr:from>
    <xdr:to>
      <xdr:col>11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9DE21-7752-6674-847A-1F0025760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iska" refreshedDate="45660.564788541669" createdVersion="8" refreshedVersion="8" minRefreshableVersion="3" recordCount="28" xr:uid="{62C42F2E-B6FE-4DE3-86B5-8B1B4ACC6F3E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63161-3FB3-4971-8FDE-443B766E8D85}" name="PivotTable10" cacheId="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">
      <calculatedColumnFormula>IF(Rezultati[[#This Row],[Točke]]&gt;49,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0">
      <calculatedColumnFormula>COUNTIF(Rezultati[Skupina], "B")</calculatedColumnFormula>
    </tableColumn>
    <tableColumn id="3" xr3:uid="{49F9352C-9597-4E44-8122-AF1CE6CE856F}" name="2022"/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/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3.140625" bestFit="1" customWidth="1"/>
    <col min="9" max="9" width="16.140625" bestFit="1" customWidth="1"/>
    <col min="10" max="10" width="16.28515625" bestFit="1" customWidth="1"/>
    <col min="11" max="11" width="12.7109375" bestFit="1" customWidth="1"/>
    <col min="12" max="12" width="12.4257812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Row],[Točke]]&gt;49, "da", "ne")</f>
        <v>ne</v>
      </c>
      <c r="H3" t="s">
        <v>9</v>
      </c>
      <c r="I3">
        <f>COUNTIF(Rezultati[Skupina], "A")</f>
        <v>9</v>
      </c>
      <c r="J3" s="2">
        <f>AVERAGEIF(Rezultati[Skupina], "A", 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Row],[Točke]]&gt;49, "da", "ne")</f>
        <v>ne</v>
      </c>
      <c r="H4" t="s">
        <v>12</v>
      </c>
      <c r="I4">
        <f>COUNTIF(Rezultati[Skupina], "B")</f>
        <v>12</v>
      </c>
      <c r="J4" s="2">
        <f>AVERAGEIF(Rezultati[Skupina], "B", 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Row],[Točke]]&gt;49, "da", "ne")</f>
        <v>ne</v>
      </c>
      <c r="H5" t="s">
        <v>15</v>
      </c>
      <c r="I5">
        <f>COUNTIF(Rezultati[Skupina], "C")</f>
        <v>7</v>
      </c>
      <c r="J5" s="1">
        <f>AVERAGEIF(Rezultati[Skupina], "C", 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Row],[Točke]]&gt;49, "da", "ne")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Row],[Točke]]&gt;49, "da", "ne")</f>
        <v>da</v>
      </c>
      <c r="H7" s="3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Row],[Točke]]&gt;49, "da", "ne")</f>
        <v>da</v>
      </c>
      <c r="H8" s="4" t="s">
        <v>9</v>
      </c>
      <c r="I8" s="5">
        <v>9</v>
      </c>
      <c r="J8" s="2">
        <v>58.222222222222221</v>
      </c>
      <c r="K8" s="5">
        <v>94</v>
      </c>
      <c r="L8" s="5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Row],[Točke]]&gt;49, "da", "ne")</f>
        <v>da</v>
      </c>
      <c r="H9" s="4" t="s">
        <v>12</v>
      </c>
      <c r="I9" s="5">
        <v>12</v>
      </c>
      <c r="J9" s="2">
        <v>66.5</v>
      </c>
      <c r="K9" s="5">
        <v>100</v>
      </c>
      <c r="L9" s="5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Row],[Točke]]&gt;49, "da", "ne")</f>
        <v>ne</v>
      </c>
      <c r="H10" s="4" t="s">
        <v>15</v>
      </c>
      <c r="I10" s="5">
        <v>7</v>
      </c>
      <c r="J10" s="2">
        <v>47.714285714285715</v>
      </c>
      <c r="K10" s="5">
        <v>76</v>
      </c>
      <c r="L10" s="5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Row],[Točke]]&gt;49, "da", "ne")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Row],[Točke]]&gt;49, "da", "ne")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Row],[Točke]]&gt;49, "da", "ne")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Row],[Točke]]&gt;49, "da", "ne")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Row],[Točke]]&gt;49, "da", "ne")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Row],[Točke]]&gt;49, "da", "ne")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Row],[Točke]]&gt;49, "da", "ne")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Row],[Točke]]&gt;49, "da", "ne")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Row],[Točke]]&gt;49, "da", "ne")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Row],[Točke]]&gt;49, "da", "ne")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Row],[Točke]]&gt;49, "da", "ne")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Row],[Točke]]&gt;49, "da", "ne")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Row],[Točke]]&gt;49, "da", "ne")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Row],[Točke]]&gt;49, "da", "ne")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Row],[Točke]]&gt;49, "da", "ne")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Row],[Točke]]&gt;49, "da", "ne")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Row],[Točke]]&gt;49, "da", "ne")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Row],[Točke]]&gt;49, "da", "ne")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Row],[Točke]]&gt;49, "da", "ne")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Row],[Točke]]&gt;49, "da", "ne")</f>
        <v>ne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Siska</cp:lastModifiedBy>
  <dcterms:created xsi:type="dcterms:W3CDTF">2007-11-10T02:36:44Z</dcterms:created>
  <dcterms:modified xsi:type="dcterms:W3CDTF">2025-01-03T13:36:39Z</dcterms:modified>
</cp:coreProperties>
</file>