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iageo-my.sharepoint.com/personal/ameya_joshi_diageo_com/Documents/Desktop/PM-DOCS/"/>
    </mc:Choice>
  </mc:AlternateContent>
  <xr:revisionPtr revIDLastSave="28" documentId="13_ncr:1_{3E2A04DF-5603-4E6A-A5A6-A9070E165F11}" xr6:coauthVersionLast="47" xr6:coauthVersionMax="47" xr10:uidLastSave="{A8E512CD-7A1D-4CD5-9C1E-56CCF54D40BB}"/>
  <bookViews>
    <workbookView xWindow="-110" yWindow="-110" windowWidth="19420" windowHeight="10420" firstSheet="3" activeTab="3" xr2:uid="{00000000-000D-0000-FFFF-FFFF00000000}"/>
  </bookViews>
  <sheets>
    <sheet name="KPI Report for Reference" sheetId="2" r:id="rId1"/>
    <sheet name="Definition with Logic" sheetId="1" r:id="rId2"/>
    <sheet name="Follow On Tasks" sheetId="3" r:id="rId3"/>
    <sheet name="Maintenance Backlog" sheetId="4" r:id="rId4"/>
    <sheet name="Maintenance PPM Completion (%)" sheetId="6" r:id="rId5"/>
    <sheet name="MTBF(Mean Time Between Failure)" sheetId="7" r:id="rId6"/>
    <sheet name="Maintenance Planning Effect(%)" sheetId="8" r:id="rId7"/>
    <sheet name="Craft CI Activity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" i="2" l="1"/>
  <c r="AC8" i="2"/>
  <c r="AB8" i="2"/>
  <c r="AA8" i="2"/>
  <c r="Z8" i="2"/>
  <c r="Y8" i="2"/>
  <c r="S8" i="2"/>
  <c r="R8" i="2"/>
  <c r="Q8" i="2"/>
  <c r="P8" i="2"/>
  <c r="O8" i="2"/>
  <c r="H8" i="2"/>
  <c r="E8" i="2"/>
  <c r="I8" i="2" s="1"/>
  <c r="D8" i="2"/>
  <c r="AF7" i="2"/>
  <c r="AC7" i="2"/>
  <c r="AB7" i="2"/>
  <c r="AA7" i="2"/>
  <c r="Z7" i="2"/>
  <c r="Y7" i="2"/>
  <c r="S7" i="2"/>
  <c r="R7" i="2"/>
  <c r="Q7" i="2"/>
  <c r="P7" i="2"/>
  <c r="O7" i="2"/>
  <c r="E7" i="2"/>
  <c r="I7" i="2" s="1"/>
  <c r="D7" i="2"/>
  <c r="AF6" i="2"/>
  <c r="AC6" i="2"/>
  <c r="AB6" i="2"/>
  <c r="AA6" i="2"/>
  <c r="Z6" i="2"/>
  <c r="Y6" i="2"/>
  <c r="S6" i="2"/>
  <c r="R6" i="2"/>
  <c r="Q6" i="2"/>
  <c r="P6" i="2"/>
  <c r="O6" i="2"/>
  <c r="I6" i="2"/>
  <c r="E6" i="2"/>
  <c r="H6" i="2" s="1"/>
  <c r="D6" i="2"/>
  <c r="AF5" i="2"/>
  <c r="AC5" i="2"/>
  <c r="AB5" i="2"/>
  <c r="AA5" i="2"/>
  <c r="Z5" i="2"/>
  <c r="Y5" i="2"/>
  <c r="S5" i="2"/>
  <c r="R5" i="2"/>
  <c r="Q5" i="2"/>
  <c r="P5" i="2"/>
  <c r="O5" i="2"/>
  <c r="I5" i="2"/>
  <c r="H5" i="2"/>
  <c r="E5" i="2"/>
  <c r="D5" i="2"/>
  <c r="AI4" i="2"/>
  <c r="AF4" i="2"/>
  <c r="AC4" i="2"/>
  <c r="AB4" i="2"/>
  <c r="AA4" i="2"/>
  <c r="Z4" i="2"/>
  <c r="Y4" i="2"/>
  <c r="S4" i="2"/>
  <c r="R4" i="2"/>
  <c r="Q4" i="2"/>
  <c r="P4" i="2"/>
  <c r="O4" i="2"/>
  <c r="I4" i="2"/>
  <c r="H4" i="2"/>
  <c r="E4" i="2"/>
  <c r="D4" i="2"/>
  <c r="H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 Champatiray</author>
  </authors>
  <commentList>
    <comment ref="E2" authorId="0" shapeId="0" xr:uid="{9448D268-5089-4258-9B35-BC250F7D1D00}">
      <text>
        <r>
          <rPr>
            <b/>
            <sz val="9"/>
            <color indexed="81"/>
            <rFont val="Tahoma"/>
            <family val="2"/>
          </rPr>
          <t>Rohan Champatiray:</t>
        </r>
        <r>
          <rPr>
            <sz val="9"/>
            <color indexed="81"/>
            <rFont val="Tahoma"/>
            <family val="2"/>
          </rPr>
          <t xml:space="preserve">
Enter Manually</t>
        </r>
      </text>
    </comment>
    <comment ref="E3" authorId="0" shapeId="0" xr:uid="{17B22B30-D930-4A08-AA42-866944E2193D}">
      <text>
        <r>
          <rPr>
            <b/>
            <sz val="9"/>
            <color indexed="81"/>
            <rFont val="Tahoma"/>
            <family val="2"/>
          </rPr>
          <t>Rohan Champatiray:</t>
        </r>
        <r>
          <rPr>
            <sz val="9"/>
            <color indexed="81"/>
            <rFont val="Tahoma"/>
            <family val="2"/>
          </rPr>
          <t xml:space="preserve">
Enter Manually</t>
        </r>
      </text>
    </comment>
    <comment ref="J3" authorId="0" shapeId="0" xr:uid="{5A0CC5D8-43A9-489A-9120-0F8E36DD1DEB}">
      <text>
        <r>
          <rPr>
            <b/>
            <sz val="9"/>
            <color indexed="81"/>
            <rFont val="Tahoma"/>
            <family val="2"/>
          </rPr>
          <t>Planned Preventive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 xr:uid="{A77F89A0-0816-4D16-A1A1-14214D8927DD}">
      <text>
        <r>
          <rPr>
            <b/>
            <sz val="9"/>
            <color indexed="81"/>
            <rFont val="Tahoma"/>
            <family val="2"/>
          </rPr>
          <t>Planned Corrective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 shapeId="0" xr:uid="{04E61CC4-5E31-4F69-B7AD-4C9472D969CD}">
      <text>
        <r>
          <rPr>
            <b/>
            <sz val="9"/>
            <color indexed="81"/>
            <rFont val="Tahoma"/>
            <family val="2"/>
          </rPr>
          <t>Planned Preventive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 shapeId="0" xr:uid="{E46EF4A2-5C75-4697-A747-9A7CA9924625}">
      <text>
        <r>
          <rPr>
            <b/>
            <sz val="9"/>
            <color indexed="81"/>
            <rFont val="Tahoma"/>
            <family val="2"/>
          </rPr>
          <t>Planned Breakdown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0" shapeId="0" xr:uid="{50D375D7-9664-4BCC-BDCB-DA075A41E76D}">
      <text>
        <r>
          <rPr>
            <b/>
            <sz val="9"/>
            <color indexed="81"/>
            <rFont val="Tahoma"/>
            <family val="2"/>
          </rPr>
          <t>Planned Corrective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0" shapeId="0" xr:uid="{C43F411A-A393-4240-B2A8-C6FA36D1AF32}">
      <text>
        <r>
          <rPr>
            <b/>
            <sz val="9"/>
            <color indexed="81"/>
            <rFont val="Tahoma"/>
            <family val="2"/>
          </rPr>
          <t>Rohan Champatiray:</t>
        </r>
        <r>
          <rPr>
            <sz val="9"/>
            <color indexed="81"/>
            <rFont val="Tahoma"/>
            <family val="2"/>
          </rPr>
          <t xml:space="preserve">
Enter Manually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 Champatiray</author>
  </authors>
  <commentList>
    <comment ref="B5" authorId="0" shapeId="0" xr:uid="{A1EC1EA3-D54E-4B7A-B4A9-5313B8275E10}">
      <text>
        <r>
          <rPr>
            <b/>
            <sz val="9"/>
            <color indexed="81"/>
            <rFont val="Tahoma"/>
            <family val="2"/>
          </rPr>
          <t>Rohan Champatiray:</t>
        </r>
        <r>
          <rPr>
            <sz val="9"/>
            <color indexed="81"/>
            <rFont val="Tahoma"/>
            <family val="2"/>
          </rPr>
          <t xml:space="preserve">
Enter Manually</t>
        </r>
      </text>
    </comment>
    <comment ref="B10" authorId="0" shapeId="0" xr:uid="{5A8E1E54-D0E6-461C-BB9C-8799912D227F}">
      <text>
        <r>
          <rPr>
            <b/>
            <sz val="9"/>
            <color indexed="81"/>
            <rFont val="Tahoma"/>
            <family val="2"/>
          </rPr>
          <t>Planned Preventive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057B1217-44C8-48E1-A0C1-1BE1885640D6}">
      <text>
        <r>
          <rPr>
            <b/>
            <sz val="9"/>
            <color indexed="81"/>
            <rFont val="Tahoma"/>
            <family val="2"/>
          </rPr>
          <t>Planned Corrective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 xr:uid="{9542C842-A421-45B3-B01F-473AC014199C}">
      <text>
        <r>
          <rPr>
            <b/>
            <sz val="9"/>
            <color indexed="81"/>
            <rFont val="Tahoma"/>
            <family val="2"/>
          </rPr>
          <t>Planned Preventive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F7622E21-9BC4-4B7C-BC32-F6CBBB3A3AF0}">
      <text>
        <r>
          <rPr>
            <b/>
            <sz val="9"/>
            <color indexed="81"/>
            <rFont val="Tahoma"/>
            <family val="2"/>
          </rPr>
          <t>Planned Breakdown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36E6CD9D-D653-49B2-9909-78EC93E7294D}">
      <text>
        <r>
          <rPr>
            <b/>
            <sz val="9"/>
            <color indexed="81"/>
            <rFont val="Tahoma"/>
            <family val="2"/>
          </rPr>
          <t>Planned Corrective Maintenance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 shapeId="0" xr:uid="{302B1C50-0E47-41D6-9495-AA6AB5E70641}">
      <text>
        <r>
          <rPr>
            <b/>
            <sz val="9"/>
            <color indexed="81"/>
            <rFont val="Tahoma"/>
            <family val="2"/>
          </rPr>
          <t>Rohan Champatiray:</t>
        </r>
        <r>
          <rPr>
            <sz val="9"/>
            <color indexed="81"/>
            <rFont val="Tahoma"/>
            <family val="2"/>
          </rPr>
          <t xml:space="preserve">
Enter Manually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 Champatiray</author>
  </authors>
  <commentList>
    <comment ref="A33" authorId="0" shapeId="0" xr:uid="{0F0927F1-A49F-4E27-873B-022965985964}">
      <text>
        <r>
          <rPr>
            <b/>
            <sz val="9"/>
            <color indexed="81"/>
            <rFont val="Tahoma"/>
            <family val="2"/>
          </rPr>
          <t>Rohan Champatiray:</t>
        </r>
        <r>
          <rPr>
            <sz val="9"/>
            <color indexed="81"/>
            <rFont val="Tahoma"/>
            <family val="2"/>
          </rPr>
          <t xml:space="preserve">
Enter Manually</t>
        </r>
      </text>
    </comment>
  </commentList>
</comments>
</file>

<file path=xl/sharedStrings.xml><?xml version="1.0" encoding="utf-8"?>
<sst xmlns="http://schemas.openxmlformats.org/spreadsheetml/2006/main" count="229" uniqueCount="122">
  <si>
    <t>KPI Name</t>
  </si>
  <si>
    <t>KPI Definition</t>
  </si>
  <si>
    <t>SAP Logic</t>
  </si>
  <si>
    <t>SAP DB table name</t>
  </si>
  <si>
    <t>Remarks</t>
  </si>
  <si>
    <t>Work orders planned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</si>
  <si>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AND </t>
    </r>
    <r>
      <rPr>
        <b/>
        <sz val="11"/>
        <rFont val="Calibri"/>
        <family val="2"/>
        <scheme val="minor"/>
      </rPr>
      <t>WO type is not "ZPMO"</t>
    </r>
    <r>
      <rPr>
        <sz val="11"/>
        <color theme="1"/>
        <rFont val="Calibri"/>
        <family val="2"/>
        <scheme val="minor"/>
      </rPr>
      <t xml:space="preserve"> 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count </t>
    </r>
    <r>
      <rPr>
        <b/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else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</si>
  <si>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AUFNR-AUFK=AUART
AUFNR-AUFK=ERDAT
AUFNR-AUFK=OBJNR
</t>
    </r>
    <r>
      <rPr>
        <sz val="11"/>
        <color rgb="FFFF0000"/>
        <rFont val="Calibri"/>
        <family val="2"/>
        <scheme val="minor"/>
      </rPr>
      <t>OBJNR-JEST=I0076(Check if I0076 is availabe in JEST table, If I0076 is available WO should not be considered)</t>
    </r>
  </si>
  <si>
    <t>AUFk
JEST</t>
  </si>
  <si>
    <t>If a work order is created by mistake and user wants to delete it, DLFL system status can be flagged.</t>
  </si>
  <si>
    <t>Work orders completed</t>
  </si>
  <si>
    <r>
      <t xml:space="preserve">If work Order Category is </t>
    </r>
    <r>
      <rPr>
        <b/>
        <sz val="1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WO type is not "ZPMO"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(System Status contain </t>
    </r>
    <r>
      <rPr>
        <b/>
        <sz val="11"/>
        <color theme="1"/>
        <rFont val="Calibri"/>
        <family val="2"/>
        <scheme val="minor"/>
      </rPr>
      <t>TECO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CLSD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rgb="FFFF0000"/>
        <rFont val="Calibri"/>
        <family val="2"/>
        <scheme val="minor"/>
      </rPr>
      <t xml:space="preserve">AND </t>
    </r>
    <r>
      <rPr>
        <sz val="11"/>
        <rFont val="Calibri"/>
        <family val="2"/>
        <scheme val="minor"/>
      </rPr>
      <t xml:space="preserve">System Status does not contain </t>
    </r>
    <r>
      <rPr>
        <b/>
        <sz val="11"/>
        <rFont val="Calibri"/>
        <family val="2"/>
        <scheme val="minor"/>
      </rPr>
      <t>DLFL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count </t>
    </r>
    <r>
      <rPr>
        <b/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else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</si>
  <si>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AUFNR-AUFK=AUART
AUFNR-AUFK=ERDAT
AUFNR-AUFK=OBJNR
OBJNR-JEST=I0045 OR I0046
</t>
    </r>
    <r>
      <rPr>
        <sz val="11"/>
        <color rgb="FFFF0000"/>
        <rFont val="Calibri"/>
        <family val="2"/>
        <scheme val="minor"/>
      </rPr>
      <t>OBJNR-JEST=I0076(Check if I0076 is availabe in JEST table, If I0076 is available WO should not be considered)</t>
    </r>
  </si>
  <si>
    <t>I0045 in JEST stands for TECO
I0046 in JEST stands for CLSD
I0076 in JEST stands for DLFL</t>
  </si>
  <si>
    <t>Maintenance Schedule Adherence</t>
  </si>
  <si>
    <t>Divide Work Orders Completed by Work Orders Planned and If any Numerator and Denominator is "Zero" Return "0"</t>
  </si>
  <si>
    <t>Total Craft time 
(in mins)</t>
  </si>
  <si>
    <t>Take Capacity from all the Main Work Center and Multiply it by 2880(8 Hous*6 Days*60 Minutes)</t>
  </si>
  <si>
    <t xml:space="preserve">Pass OBJTYP as A &amp;&amp; VERWE as "00PM" in CRHD to get the KAPID
Pass KAPIID in KAKO to get the AZNOR </t>
  </si>
  <si>
    <t>Planned craft time
 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</si>
  <si>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AND get the total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</si>
  <si>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AUFNR-AFKO=AUFPL
AUFPL-AFVV=ARBEI
Add ARBEI from all the rows of the table</t>
  </si>
  <si>
    <t xml:space="preserve">AFKO
AFVV
</t>
  </si>
  <si>
    <t>Actual craft time
 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</si>
  <si>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AND get the total actual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</si>
  <si>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AUFNR-AFKO=AUFPL
AUFPL-AFVV=ISMNW
Add ISMNW from all the rows of the table</t>
  </si>
  <si>
    <t xml:space="preserve">AFKO
AFVC
AFRU
</t>
  </si>
  <si>
    <t>Maintenance Planning Effectiveness @ Planned craft time</t>
  </si>
  <si>
    <t>Divide Planned Craft Time(in mins) by Total Craft Time in Mins(in Mins) and if any Numerator OR Denominator is zero return Zero.</t>
  </si>
  <si>
    <t>Divide Planned Craft Time(in mins) by Total Craft Time in Mins(in Mins) and if any Numerator and Denominator is zero return Zero.</t>
  </si>
  <si>
    <t>Maintenance Planning Effectiveness @ Actual craft time</t>
  </si>
  <si>
    <t>Divide Actual Craft Time(in mins) by Total Craft Time in Mins(in Mins) and if any Numerator OR Denominator is zero return Zero.</t>
  </si>
  <si>
    <t>Planned PM
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</si>
  <si>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order type is </t>
    </r>
    <r>
      <rPr>
        <b/>
        <sz val="11"/>
        <color theme="1"/>
        <rFont val="Calibri"/>
        <family val="2"/>
        <scheme val="minor"/>
      </rPr>
      <t xml:space="preserve">"ZPMS"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plan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</si>
  <si>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AUFNR-AUFK=AUART(WO Type)
AUFNR-AFKO=AUFPL
AUFPL-AFVV=ARBEI
Add ARBEI from all the rows of the table</t>
  </si>
  <si>
    <t>Unplanned BM
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</si>
  <si>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order type is </t>
    </r>
    <r>
      <rPr>
        <b/>
        <sz val="11"/>
        <color theme="1"/>
        <rFont val="Calibri"/>
        <family val="2"/>
        <scheme val="minor"/>
      </rPr>
      <t xml:space="preserve">"ZPMR"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Plan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</si>
  <si>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Planned CM
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</si>
  <si>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order type is </t>
    </r>
    <r>
      <rPr>
        <b/>
        <sz val="11"/>
        <color theme="1"/>
        <rFont val="Calibri"/>
        <family val="2"/>
        <scheme val="minor"/>
      </rPr>
      <t xml:space="preserve">"ZPMM"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Plan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</si>
  <si>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AUFNR-AUFK=AUART(WO type)
AUFNR-AFKO=AUFPL
AUFPL-AFVV=ARBEI
Add ARBEI from all the rows of the table</t>
  </si>
  <si>
    <t>Planned Changeover 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</si>
  <si>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PM Activity type is "</t>
    </r>
    <r>
      <rPr>
        <b/>
        <sz val="11"/>
        <color theme="1"/>
        <rFont val="Calibri"/>
        <family val="2"/>
        <scheme val="minor"/>
      </rPr>
      <t>CHG"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Plan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</si>
  <si>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AUFNR-AUFK=AUART(WO Type)
AUFNR-AFIH=ILART(PM Activity Type)
AUFNR-AFKO=AUFPL
AUFPL-AFVV=ARBEI
Add ARBEI from all the rows of the table</t>
  </si>
  <si>
    <t>Planned Other Activities 
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</si>
  <si>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PM Activity type is not equal to "</t>
    </r>
    <r>
      <rPr>
        <b/>
        <sz val="11"/>
        <color theme="1"/>
        <rFont val="Calibri"/>
        <family val="2"/>
        <scheme val="minor"/>
      </rPr>
      <t>CHG"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normal duration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</si>
  <si>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PM</t>
  </si>
  <si>
    <t>Divide Planned PM(in mins) by sum of (Planned PM (in mins) and Unplanned BM, Planned CM, Planned Change Over, Planned Other Activities)
All time duration is in mins</t>
  </si>
  <si>
    <t>BM</t>
  </si>
  <si>
    <t>Divide Unplanned BM(in mins) by sum of (Planned PM (in mins) and Unplanned BM, Planned CM, Planned Change Over, Planned Other Activities)
All time duration is in mins</t>
  </si>
  <si>
    <t>CM</t>
  </si>
  <si>
    <t>Divide Planned CM(in mins) by sum of (Planned PM (in mins) and Unplanned BM, Planned CM, Planned Change Over, Planned Other Activities)
All time duration is in mins</t>
  </si>
  <si>
    <t>Chngovr</t>
  </si>
  <si>
    <t>Divide Planned Change Over (in mins) by sum of (Planned PM (in mins) and Unplanned BM, Planned CM, Planned Change Over, Planned Other Activities)
All time duration is in mins</t>
  </si>
  <si>
    <t>Others</t>
  </si>
  <si>
    <t>Divide Planned Other Activities (in mins) by sum of (Planned PM (in mins) and Unplanned BM, Planned CM, Planned Change Over, Planned Other Activities)
All time duration is in mins</t>
  </si>
  <si>
    <t>Actual PM
(in mins)</t>
  </si>
  <si>
    <t>AUFNR-AUFK=AUART(WO Type)
AUFNR-AFKO=AUFPL
AUFPL-AFVV=ISMNW
Add ISMNW from all the rows of the table</t>
  </si>
  <si>
    <t>Actual BM
 (in mins)</t>
  </si>
  <si>
    <t>Actual CM
 (in mins)</t>
  </si>
  <si>
    <t>Actual Changeover (in mins)</t>
  </si>
  <si>
    <t>Actual Other Activities (in mins)</t>
  </si>
  <si>
    <r>
      <t xml:space="preserve">If work Order Category is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PM Activity type is not equal to</t>
    </r>
    <r>
      <rPr>
        <b/>
        <sz val="11"/>
        <color theme="1"/>
        <rFont val="Calibri"/>
        <family val="2"/>
        <scheme val="minor"/>
      </rPr>
      <t xml:space="preserve"> "CHG"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normal duration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</si>
  <si>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>Divide Actual PM(in mins) by sum of (Actual PM (in mins) and Actual BM, Actual CM, Actual Change Over, Actual Other Activities)
All time duration is in mins</t>
  </si>
  <si>
    <t>Divide Actual BM(in mins) by sum of (Actual PM (in mins) and Actual BM, Actual CM, Actual Change Over, Actual Other Activities)
All time duration is in mins</t>
  </si>
  <si>
    <t>Divide Actual CM(in mins) by sum of (Actual PM (in mins) and Actual BM, Actual CM, Actual Change Over, Actual Other Activities)
All time duration is in mins</t>
  </si>
  <si>
    <t>Divide Actual Changeovr(in mins) by sum of (Actual PM (in mins) and Actual BM, Actual CM, Actual Change Over, Actual Other Activities)
All time duration is in mins</t>
  </si>
  <si>
    <t>Divide Actual Other Activities(in mins) by sum of (Actual PM (in mins) and Actual BM, Actual CM, Actual Change Over, Actual Other Activities)
All time duration is in mins</t>
  </si>
  <si>
    <t>Planned Time Available (in hrs)</t>
  </si>
  <si>
    <t>Losses (Changeover excess + Maintenance Excess+ Minor stops + Major Stops + Speed Loss)</t>
  </si>
  <si>
    <t>Plant Availablity</t>
  </si>
  <si>
    <t>Total time between stops</t>
  </si>
  <si>
    <t>Data Not available in SAP(Manually maintanined in reports)</t>
  </si>
  <si>
    <t>No of stops</t>
  </si>
  <si>
    <t>MTBS</t>
  </si>
  <si>
    <t>UNIT NAME</t>
  </si>
  <si>
    <t>Asset Care Global KPI  Tracker</t>
  </si>
  <si>
    <t>Asset Care Global KPI  Tracker - Kumbalgodu</t>
  </si>
  <si>
    <t>Maintenance Mix @ Planned craft time</t>
  </si>
  <si>
    <t>Maintenance Mix @ Actual craft time</t>
  </si>
  <si>
    <t>Week</t>
  </si>
  <si>
    <t>1st Week Apr</t>
  </si>
  <si>
    <t>2nd Week Apr</t>
  </si>
  <si>
    <t>3rd Week Apr</t>
  </si>
  <si>
    <t>4th Week Apr</t>
  </si>
  <si>
    <t>5th Week Apr</t>
  </si>
  <si>
    <t>Sl No.</t>
  </si>
  <si>
    <t>Need Clarity from business</t>
  </si>
  <si>
    <t>Follow On Tasks</t>
  </si>
  <si>
    <r>
      <t xml:space="preserve">Count the Confirmed Work Orders tasks with WO Category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AND </t>
    </r>
    <r>
      <rPr>
        <b/>
        <sz val="11"/>
        <rFont val="Calibri"/>
        <family val="2"/>
        <scheme val="minor"/>
      </rPr>
      <t>WO type  "ZPMS"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Creation date is in the selected month(Input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 xml:space="preserve">DLFL </t>
    </r>
    <r>
      <rPr>
        <b/>
        <sz val="11"/>
        <color rgb="FFFF0000"/>
        <rFont val="Calibri"/>
        <family val="2"/>
        <scheme val="minor"/>
      </rPr>
      <t xml:space="preserve">AND </t>
    </r>
    <r>
      <rPr>
        <b/>
        <sz val="11"/>
        <rFont val="Calibri"/>
        <family val="2"/>
        <scheme val="minor"/>
      </rPr>
      <t>User Status Contains either WCFW OR WCRP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&amp; Divide it by Total number of all completed ZPMS tasks in period.</t>
    </r>
  </si>
  <si>
    <t xml:space="preserve">If a work order is created by mistake and user wants to delete it, DLFL system status can be flagged.
ZPMS is a WO type
</t>
  </si>
  <si>
    <r>
      <t xml:space="preserve">AUFNR-AUFK=AUART(WO Type)
AUFNR-AUFK=ERDAT
AUFNR-AUFK=OBJNR
AUFNR-AFKO=AUFPL
AUFPL-AFVV=Total No. of tasks in a WO
</t>
    </r>
    <r>
      <rPr>
        <sz val="11"/>
        <color rgb="FFFF0000"/>
        <rFont val="Calibri"/>
        <family val="2"/>
        <scheme val="minor"/>
      </rPr>
      <t>OBJNR-JEST=STAT
STAT-TJ02T=TXT04(System Status)
STAT-TJ30T=TXT04(User Status)</t>
    </r>
  </si>
  <si>
    <t>VIQMEL
AUFk
JEST
TJ02T
TJ30T
AFKO</t>
  </si>
  <si>
    <t>AUFk
JEST
TJ02T
TJ30T
AFKO</t>
  </si>
  <si>
    <r>
      <t xml:space="preserve">QMNUM-VIQMEL=QMART(Notification Type)
AUFNR-AUFK=ERDAT
AUFNR-AUFK=OBJNR
AUFNR-AFKO=GLTRP(Basic Finish Date)
AUFNR-AFKO=GSTRP(Basic Start Date)
AUFNR-AFKO=GLZUP
AUFNR-AFKO=GSUZI
</t>
    </r>
    <r>
      <rPr>
        <sz val="11"/>
        <color rgb="FFFF0000"/>
        <rFont val="Calibri"/>
        <family val="2"/>
        <scheme val="minor"/>
      </rPr>
      <t>OBJNR-JEST=STAT
STAT-TJ02T=TXT04(System Status)
STAT-TJ30T=TXT04(User Status)</t>
    </r>
  </si>
  <si>
    <t>Maintenance Backlog</t>
  </si>
  <si>
    <r>
      <t xml:space="preserve">If (
(Notification type is M1 OR M2 AND Difference of Creation Date, Time &amp; Date,Time of Report execution is greater than 48 hours AND No WO against Notification) OR
(WO of category 30 Created after the </t>
    </r>
    <r>
      <rPr>
        <b/>
        <sz val="11"/>
        <color rgb="FFFF0000"/>
        <rFont val="Calibri"/>
        <family val="2"/>
        <scheme val="minor"/>
      </rPr>
      <t>Basic Start Date</t>
    </r>
    <r>
      <rPr>
        <sz val="11"/>
        <color theme="1"/>
        <rFont val="Calibri"/>
        <family val="2"/>
        <scheme val="minor"/>
      </rPr>
      <t xml:space="preserve"> OR Completed after the Basic Finish Date)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rgb="FFFF0000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count 1 else 0.
</t>
    </r>
  </si>
  <si>
    <r>
      <rPr>
        <b/>
        <sz val="11"/>
        <color rgb="FFFF0000"/>
        <rFont val="Calibri"/>
        <family val="2"/>
        <scheme val="minor"/>
      </rPr>
      <t>Work Order exceeding their Start date needs clarification</t>
    </r>
    <r>
      <rPr>
        <sz val="11"/>
        <rFont val="Calibri"/>
        <family val="2"/>
        <scheme val="minor"/>
      </rPr>
      <t>. Should we consider Schedule Start Date or Basic Start Date and Do we need to consider any user status should be discussed.</t>
    </r>
  </si>
  <si>
    <r>
      <t xml:space="preserve">Count the number of ZPMS WO Type Tasks with </t>
    </r>
    <r>
      <rPr>
        <b/>
        <sz val="11"/>
        <color theme="1"/>
        <rFont val="Calibri"/>
        <family val="2"/>
        <scheme val="minor"/>
      </rPr>
      <t>"CNF" system status in that week and divide it by total no. of ZPMS WO type tasks created in that week</t>
    </r>
    <r>
      <rPr>
        <sz val="11"/>
        <color theme="1"/>
        <rFont val="Calibri"/>
        <family val="2"/>
        <scheme val="minor"/>
      </rPr>
      <t xml:space="preserve"> and Express it in Percentage.</t>
    </r>
  </si>
  <si>
    <t>Maintenance PPM Completion (%)</t>
  </si>
  <si>
    <t>Mean Time Between Failure</t>
  </si>
  <si>
    <t xml:space="preserve">
AUFk
</t>
  </si>
  <si>
    <t>Number of Hours available in the calendar week/Total no. of ZPMM WO created in the corresponding calendar week.</t>
  </si>
  <si>
    <t xml:space="preserve">AUFNR-AUFK=AUART(WO Type)
AUFNR-AUFK=ERDAT(WO creation Date)
</t>
  </si>
  <si>
    <t xml:space="preserve">QMNUM-VIQMEL=QMART(Notification Type)
AUFNR-AUFK=ERDAT
AUFNR-AFKO=OBJID
OBJID-JEST=STAT
Pass STAT in TJ02T to get the status of the operation
</t>
  </si>
  <si>
    <t>Maintenance Planning Effectiveness(%)</t>
  </si>
  <si>
    <r>
      <t xml:space="preserve">Count WO Task hours of WO Category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order type is </t>
    </r>
    <r>
      <rPr>
        <b/>
        <sz val="11"/>
        <color theme="1"/>
        <rFont val="Calibri"/>
        <family val="2"/>
        <scheme val="minor"/>
      </rPr>
      <t xml:space="preserve">"ZPMS" OR "ZPMR"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week (Input given by the user in selection screen) </t>
    </r>
    <r>
      <rPr>
        <b/>
        <sz val="11"/>
        <color rgb="FFFF0000"/>
        <rFont val="Calibri"/>
        <family val="2"/>
        <scheme val="minor"/>
      </rPr>
      <t xml:space="preserve">AND </t>
    </r>
    <r>
      <rPr>
        <b/>
        <sz val="11"/>
        <rFont val="Calibri"/>
        <family val="2"/>
        <scheme val="minor"/>
      </rPr>
      <t xml:space="preserve">WO opertaions with System Status "CNF"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rFont val="Calibri"/>
        <family val="2"/>
        <scheme val="minor"/>
      </rPr>
      <t xml:space="preserve"> "CNF" status in operation is flagged before Basic FInish Date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plan work of all the operation from the WO.</t>
    </r>
    <r>
      <rPr>
        <b/>
        <sz val="11"/>
        <color theme="1"/>
        <rFont val="Calibri"/>
        <family val="2"/>
        <scheme val="minor"/>
      </rPr>
      <t>(Time should be in Mins)</t>
    </r>
  </si>
  <si>
    <t xml:space="preserve">AUFNR-AUFK=AUART(WO Type)
AUFNR-AUFK=ERDAT(WO creation Date)
</t>
  </si>
  <si>
    <t xml:space="preserve">
AUFk
AFKO
JEST
</t>
  </si>
  <si>
    <t>Craft CI Activity</t>
  </si>
  <si>
    <r>
      <t xml:space="preserve">WO Task hours of WO Category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order type is </t>
    </r>
    <r>
      <rPr>
        <b/>
        <sz val="11"/>
        <color theme="1"/>
        <rFont val="Calibri"/>
        <family val="2"/>
        <scheme val="minor"/>
      </rPr>
      <t xml:space="preserve">"ZPMS" </t>
    </r>
    <r>
      <rPr>
        <b/>
        <sz val="11"/>
        <color rgb="FFFF0000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Creation date is in the selected week (Input given by the user in selection screen)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System Status does not contain </t>
    </r>
    <r>
      <rPr>
        <b/>
        <sz val="11"/>
        <color theme="1"/>
        <rFont val="Calibri"/>
        <family val="2"/>
        <scheme val="minor"/>
      </rPr>
      <t>DLFL</t>
    </r>
    <r>
      <rPr>
        <sz val="11"/>
        <color theme="1"/>
        <rFont val="Calibri"/>
        <family val="2"/>
        <scheme val="minor"/>
      </rPr>
      <t xml:space="preserve"> fetch work order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get the total plan work of all the operation from the WO and Divide it by Total Craft Man hours Available for the week.</t>
    </r>
  </si>
  <si>
    <t>AUFNR-AFKO=AUFPL
AUFPL-AFVV=ISMNW 
Add ISMNW from all the rows of the table</t>
  </si>
  <si>
    <t xml:space="preserve">AUART =ZPMS AUTYP=30 </t>
  </si>
  <si>
    <t>JEST STAT NE I0076 AND INACT NE X</t>
  </si>
  <si>
    <t>COUNT ALL THE TASKS FOR THE OPERATIONS FOR THE WO WHICH IS SATISFING ABOVE CONDITIONS</t>
  </si>
  <si>
    <t>afko - autyp</t>
  </si>
  <si>
    <t>afvc - objnr</t>
  </si>
  <si>
    <t>AFKO-AUFPL</t>
  </si>
  <si>
    <t>JEST  ALL e</t>
  </si>
  <si>
    <t xml:space="preserve">tj02t </t>
  </si>
  <si>
    <t xml:space="preserve">VIQMEL - QMNUM - AUFNR </t>
  </si>
  <si>
    <t xml:space="preserve">AUFK - ERDAT </t>
  </si>
  <si>
    <t xml:space="preserve">DATE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</si>
</sst>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0" fontId="11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4" fillId="3" borderId="3" xfId="0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 applyProtection="1">
      <alignment vertical="center" wrapText="1"/>
      <protection locked="0"/>
    </xf>
    <xf numFmtId="0" fontId="4" fillId="3" borderId="11" xfId="0" applyFont="1" applyFill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vertical="center"/>
      <protection locked="0"/>
    </xf>
    <xf numFmtId="0" fontId="4" fillId="3" borderId="14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3" borderId="11" xfId="0" applyFont="1" applyFill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0" fontId="12" fillId="0" borderId="16" xfId="0" applyFont="1" applyBorder="1" applyAlignment="1" applyProtection="1">
      <alignment vertical="center"/>
      <protection hidden="1"/>
    </xf>
    <xf numFmtId="0" fontId="12" fillId="0" borderId="17" xfId="0" applyFont="1" applyBorder="1" applyAlignment="1" applyProtection="1">
      <alignment vertical="center" wrapText="1"/>
      <protection hidden="1"/>
    </xf>
    <xf numFmtId="9" fontId="4" fillId="3" borderId="17" xfId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vertical="center"/>
      <protection locked="0"/>
    </xf>
    <xf numFmtId="164" fontId="4" fillId="3" borderId="17" xfId="1" applyNumberFormat="1" applyFont="1" applyFill="1" applyBorder="1" applyAlignment="1">
      <alignment vertical="center"/>
    </xf>
    <xf numFmtId="0" fontId="12" fillId="0" borderId="17" xfId="0" applyFont="1" applyBorder="1" applyAlignment="1" applyProtection="1">
      <alignment horizontal="center" vertical="center" wrapText="1"/>
      <protection hidden="1"/>
    </xf>
    <xf numFmtId="9" fontId="12" fillId="3" borderId="18" xfId="1" applyFont="1" applyFill="1" applyBorder="1" applyAlignment="1">
      <alignment horizontal="center" vertical="center"/>
    </xf>
    <xf numFmtId="0" fontId="12" fillId="0" borderId="17" xfId="0" applyFont="1" applyBorder="1" applyAlignment="1" applyProtection="1">
      <alignment vertical="center"/>
      <protection hidden="1"/>
    </xf>
    <xf numFmtId="9" fontId="12" fillId="3" borderId="17" xfId="1" applyFont="1" applyFill="1" applyBorder="1" applyAlignment="1">
      <alignment horizontal="center" vertical="center"/>
    </xf>
    <xf numFmtId="9" fontId="12" fillId="3" borderId="19" xfId="1" applyFont="1" applyFill="1" applyBorder="1" applyAlignment="1">
      <alignment horizontal="center" vertical="center"/>
    </xf>
    <xf numFmtId="9" fontId="12" fillId="3" borderId="19" xfId="1" applyFont="1" applyFill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3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21" xfId="0" applyFont="1" applyBorder="1" applyAlignment="1" applyProtection="1">
      <alignment vertical="center"/>
      <protection hidden="1"/>
    </xf>
    <xf numFmtId="0" fontId="12" fillId="0" borderId="1" xfId="0" applyFont="1" applyBorder="1" applyAlignment="1" applyProtection="1">
      <alignment vertical="center" wrapText="1"/>
      <protection hidden="1"/>
    </xf>
    <xf numFmtId="9" fontId="4" fillId="3" borderId="1" xfId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vertical="center"/>
      <protection hidden="1"/>
    </xf>
    <xf numFmtId="164" fontId="4" fillId="3" borderId="1" xfId="1" applyNumberFormat="1" applyFont="1" applyFill="1" applyBorder="1" applyAlignment="1">
      <alignment vertical="center"/>
    </xf>
    <xf numFmtId="0" fontId="12" fillId="0" borderId="1" xfId="0" applyFont="1" applyBorder="1" applyAlignment="1" applyProtection="1">
      <alignment horizontal="center" vertical="center" wrapText="1"/>
      <protection hidden="1"/>
    </xf>
    <xf numFmtId="9" fontId="12" fillId="3" borderId="1" xfId="1" applyFont="1" applyFill="1" applyBorder="1" applyAlignment="1">
      <alignment horizontal="center" vertical="center"/>
    </xf>
    <xf numFmtId="9" fontId="12" fillId="3" borderId="22" xfId="1" applyFont="1" applyFill="1" applyBorder="1" applyAlignment="1">
      <alignment horizontal="center" vertical="center"/>
    </xf>
    <xf numFmtId="1" fontId="12" fillId="0" borderId="1" xfId="0" applyNumberFormat="1" applyFont="1" applyBorder="1" applyAlignment="1" applyProtection="1">
      <alignment vertical="center"/>
      <protection locked="0"/>
    </xf>
    <xf numFmtId="9" fontId="12" fillId="3" borderId="22" xfId="1" applyFont="1" applyFill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3" borderId="23" xfId="0" applyFont="1" applyFill="1" applyBorder="1" applyAlignment="1">
      <alignment vertical="center"/>
    </xf>
    <xf numFmtId="0" fontId="12" fillId="0" borderId="24" xfId="0" applyFont="1" applyBorder="1" applyAlignment="1" applyProtection="1">
      <alignment vertical="center"/>
      <protection hidden="1"/>
    </xf>
    <xf numFmtId="0" fontId="12" fillId="0" borderId="25" xfId="0" applyFont="1" applyBorder="1" applyAlignment="1" applyProtection="1">
      <alignment vertical="center" wrapText="1"/>
      <protection hidden="1"/>
    </xf>
    <xf numFmtId="9" fontId="4" fillId="3" borderId="25" xfId="1" applyFont="1" applyFill="1" applyBorder="1" applyAlignment="1">
      <alignment horizontal="center" vertical="center"/>
    </xf>
    <xf numFmtId="0" fontId="12" fillId="0" borderId="25" xfId="0" applyFont="1" applyBorder="1" applyAlignment="1" applyProtection="1">
      <alignment vertical="center"/>
      <protection hidden="1"/>
    </xf>
    <xf numFmtId="164" fontId="4" fillId="3" borderId="25" xfId="1" applyNumberFormat="1" applyFont="1" applyFill="1" applyBorder="1" applyAlignment="1">
      <alignment vertical="center"/>
    </xf>
    <xf numFmtId="0" fontId="12" fillId="0" borderId="25" xfId="0" applyFont="1" applyBorder="1" applyAlignment="1" applyProtection="1">
      <alignment horizontal="center" vertical="center" wrapText="1"/>
      <protection hidden="1"/>
    </xf>
    <xf numFmtId="9" fontId="12" fillId="3" borderId="25" xfId="1" applyFont="1" applyFill="1" applyBorder="1" applyAlignment="1">
      <alignment horizontal="center" vertical="center"/>
    </xf>
    <xf numFmtId="9" fontId="12" fillId="0" borderId="25" xfId="1" applyFont="1" applyFill="1" applyBorder="1" applyAlignment="1">
      <alignment horizontal="center" vertical="center"/>
    </xf>
    <xf numFmtId="9" fontId="12" fillId="0" borderId="26" xfId="1" applyFont="1" applyFill="1" applyBorder="1" applyAlignment="1">
      <alignment horizontal="center" vertical="center"/>
    </xf>
    <xf numFmtId="1" fontId="12" fillId="0" borderId="27" xfId="0" applyNumberFormat="1" applyFont="1" applyBorder="1" applyAlignment="1" applyProtection="1">
      <alignment vertical="center"/>
      <protection locked="0"/>
    </xf>
    <xf numFmtId="0" fontId="12" fillId="0" borderId="27" xfId="0" applyFont="1" applyBorder="1" applyAlignment="1" applyProtection="1">
      <alignment vertical="center"/>
      <protection locked="0"/>
    </xf>
    <xf numFmtId="9" fontId="12" fillId="3" borderId="26" xfId="1" applyFont="1" applyFill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3" borderId="28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left" vertical="center" wrapText="1"/>
      <protection locked="0"/>
    </xf>
    <xf numFmtId="0" fontId="4" fillId="3" borderId="9" xfId="0" applyFont="1" applyFill="1" applyBorder="1" applyAlignment="1" applyProtection="1">
      <alignment horizontal="left" vertical="center" wrapText="1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3</xdr:row>
      <xdr:rowOff>95250</xdr:rowOff>
    </xdr:from>
    <xdr:to>
      <xdr:col>3</xdr:col>
      <xdr:colOff>505631</xdr:colOff>
      <xdr:row>28</xdr:row>
      <xdr:rowOff>114967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85D1A-5412-4D6F-BE1E-19B0AC1CE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809750"/>
          <a:ext cx="5772956" cy="4782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1037405</xdr:colOff>
      <xdr:row>30</xdr:row>
      <xdr:rowOff>56524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69831-40E3-4ABA-8DCA-B7EEA537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6561905" cy="5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1791636</xdr:colOff>
      <xdr:row>32</xdr:row>
      <xdr:rowOff>115087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DF84EA-B2AD-49D7-AF3B-C84AAC7C7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6706536" cy="5639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724724</xdr:colOff>
      <xdr:row>28</xdr:row>
      <xdr:rowOff>134033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AEF050-08FE-46C8-88A2-5B9BDFD4E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5906324" cy="4896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1429673</xdr:colOff>
      <xdr:row>31</xdr:row>
      <xdr:rowOff>76929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FFA1D3-D171-4C87-9535-568B3C834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6611273" cy="5220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1115304</xdr:colOff>
      <xdr:row>29</xdr:row>
      <xdr:rowOff>76902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80C92-3027-4B6F-A975-A40277DFB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6296904" cy="50299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kumars2.IN\AppData\Local\Microsoft\Windows\INetCache\Content.Outlook\VQ2B1O7B\Maintenance%20Master%20sheet%20_April%20-2022_Na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pose &amp; Introduction"/>
      <sheetName val="KPI Summary working"/>
      <sheetName val="KPI Summary"/>
      <sheetName val="KPI working"/>
      <sheetName val="Week 1 plan"/>
      <sheetName val="Week 1 tracker"/>
      <sheetName val="Week 2 plan"/>
      <sheetName val="Week 2 tracker"/>
      <sheetName val="Week 3 plan"/>
      <sheetName val="Week 3 tracker"/>
      <sheetName val="Week 4 plan"/>
      <sheetName val="Week 4 tracker"/>
      <sheetName val="Sheet5"/>
      <sheetName val="Sheet1"/>
      <sheetName val="Tentatv17.10.2016 to 22.10.2016"/>
      <sheetName val="Week 5 26 to 01 oct "/>
    </sheetNames>
    <sheetDataSet>
      <sheetData sheetId="0"/>
      <sheetData sheetId="1"/>
      <sheetData sheetId="2">
        <row r="4">
          <cell r="E4">
            <v>13440</v>
          </cell>
        </row>
        <row r="5">
          <cell r="E5">
            <v>11040</v>
          </cell>
        </row>
        <row r="6">
          <cell r="E6">
            <v>12960</v>
          </cell>
        </row>
        <row r="7">
          <cell r="E7">
            <v>14400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FF89-4A7C-4B3A-BC6F-A104CB79EB98}">
  <dimension ref="A1:AI8"/>
  <sheetViews>
    <sheetView workbookViewId="0">
      <selection activeCell="H12" sqref="H12"/>
    </sheetView>
  </sheetViews>
  <sheetFormatPr defaultColWidth="14.26953125" defaultRowHeight="14.5" x14ac:dyDescent="0.35"/>
  <cols>
    <col min="1" max="1" width="14.54296875" style="17" bestFit="1" customWidth="1"/>
    <col min="2" max="2" width="9.81640625" style="17" customWidth="1"/>
    <col min="3" max="3" width="9.54296875" style="17" customWidth="1"/>
    <col min="4" max="4" width="11.26953125" style="74" customWidth="1"/>
    <col min="5" max="5" width="10.54296875" style="17" customWidth="1"/>
    <col min="6" max="6" width="10.7265625" style="17" customWidth="1"/>
    <col min="7" max="7" width="12" style="17" customWidth="1"/>
    <col min="8" max="8" width="15.26953125" style="17" customWidth="1"/>
    <col min="9" max="9" width="15.81640625" style="17" customWidth="1"/>
    <col min="10" max="10" width="10" style="75" customWidth="1"/>
    <col min="11" max="11" width="9.54296875" style="75" customWidth="1"/>
    <col min="12" max="12" width="10.7265625" style="75" customWidth="1"/>
    <col min="13" max="13" width="10.1796875" style="75" customWidth="1"/>
    <col min="14" max="14" width="9.81640625" style="75" customWidth="1"/>
    <col min="15" max="19" width="7.26953125" style="17" customWidth="1"/>
    <col min="20" max="20" width="8.26953125" style="17" customWidth="1"/>
    <col min="21" max="21" width="8" style="17" customWidth="1"/>
    <col min="22" max="22" width="8.54296875" style="17" customWidth="1"/>
    <col min="23" max="23" width="10.26953125" style="17" customWidth="1"/>
    <col min="24" max="24" width="9.81640625" style="17" customWidth="1"/>
    <col min="25" max="29" width="7.26953125" style="17" customWidth="1"/>
    <col min="30" max="30" width="11.26953125" style="17" customWidth="1"/>
    <col min="31" max="31" width="23.54296875" style="17" customWidth="1"/>
    <col min="32" max="32" width="9.1796875" style="17" customWidth="1"/>
    <col min="33" max="33" width="10" style="17" customWidth="1"/>
    <col min="34" max="34" width="8.453125" style="17" customWidth="1"/>
    <col min="35" max="35" width="6.26953125" style="17" customWidth="1"/>
    <col min="36" max="16384" width="14.26953125" style="17"/>
  </cols>
  <sheetData>
    <row r="1" spans="1:35" ht="19" thickBot="1" x14ac:dyDescent="0.4">
      <c r="A1" s="13" t="s">
        <v>74</v>
      </c>
      <c r="B1" s="84"/>
      <c r="C1" s="84"/>
      <c r="D1" s="85" t="s">
        <v>75</v>
      </c>
      <c r="E1" s="85"/>
      <c r="F1" s="85"/>
      <c r="G1" s="85"/>
      <c r="H1" s="85"/>
      <c r="I1" s="85"/>
      <c r="J1" s="14"/>
      <c r="K1" s="14"/>
      <c r="L1" s="14" t="s">
        <v>76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5"/>
      <c r="AE1" s="15"/>
      <c r="AF1" s="15"/>
      <c r="AG1" s="15"/>
      <c r="AH1" s="15"/>
      <c r="AI1" s="16"/>
    </row>
    <row r="2" spans="1:35" s="26" customFormat="1" ht="13.5" thickBot="1" x14ac:dyDescent="0.4">
      <c r="A2" s="18"/>
      <c r="B2" s="19"/>
      <c r="C2" s="19"/>
      <c r="D2" s="20"/>
      <c r="E2" s="19"/>
      <c r="F2" s="19"/>
      <c r="G2" s="19"/>
      <c r="H2" s="21"/>
      <c r="I2" s="21"/>
      <c r="J2" s="11"/>
      <c r="K2" s="11"/>
      <c r="L2" s="11"/>
      <c r="M2" s="11"/>
      <c r="N2" s="11"/>
      <c r="O2" s="86" t="s">
        <v>77</v>
      </c>
      <c r="P2" s="87"/>
      <c r="Q2" s="87"/>
      <c r="R2" s="87"/>
      <c r="S2" s="88"/>
      <c r="T2" s="19"/>
      <c r="U2" s="19"/>
      <c r="V2" s="19"/>
      <c r="W2" s="19"/>
      <c r="X2" s="19"/>
      <c r="Y2" s="86" t="s">
        <v>78</v>
      </c>
      <c r="Z2" s="87"/>
      <c r="AA2" s="87"/>
      <c r="AB2" s="87"/>
      <c r="AC2" s="88"/>
      <c r="AD2" s="19"/>
      <c r="AE2" s="19"/>
      <c r="AF2" s="22"/>
      <c r="AG2" s="23"/>
      <c r="AH2" s="24"/>
      <c r="AI2" s="25"/>
    </row>
    <row r="3" spans="1:35" s="26" customFormat="1" ht="52.5" thickBot="1" x14ac:dyDescent="0.4">
      <c r="A3" s="18" t="s">
        <v>79</v>
      </c>
      <c r="B3" s="19" t="s">
        <v>5</v>
      </c>
      <c r="C3" s="19" t="s">
        <v>10</v>
      </c>
      <c r="D3" s="20" t="s">
        <v>14</v>
      </c>
      <c r="E3" s="19" t="s">
        <v>16</v>
      </c>
      <c r="F3" s="19" t="s">
        <v>19</v>
      </c>
      <c r="G3" s="19" t="s">
        <v>23</v>
      </c>
      <c r="H3" s="21" t="s">
        <v>27</v>
      </c>
      <c r="I3" s="21" t="s">
        <v>30</v>
      </c>
      <c r="J3" s="11" t="s">
        <v>32</v>
      </c>
      <c r="K3" s="11" t="s">
        <v>35</v>
      </c>
      <c r="L3" s="11" t="s">
        <v>37</v>
      </c>
      <c r="M3" s="11" t="s">
        <v>40</v>
      </c>
      <c r="N3" s="11" t="s">
        <v>43</v>
      </c>
      <c r="O3" s="5" t="s">
        <v>45</v>
      </c>
      <c r="P3" s="5" t="s">
        <v>47</v>
      </c>
      <c r="Q3" s="5" t="s">
        <v>49</v>
      </c>
      <c r="R3" s="5" t="s">
        <v>51</v>
      </c>
      <c r="S3" s="5" t="s">
        <v>53</v>
      </c>
      <c r="T3" s="19" t="s">
        <v>55</v>
      </c>
      <c r="U3" s="19" t="s">
        <v>57</v>
      </c>
      <c r="V3" s="19" t="s">
        <v>58</v>
      </c>
      <c r="W3" s="19" t="s">
        <v>59</v>
      </c>
      <c r="X3" s="19" t="s">
        <v>60</v>
      </c>
      <c r="Y3" s="5" t="s">
        <v>45</v>
      </c>
      <c r="Z3" s="5" t="s">
        <v>47</v>
      </c>
      <c r="AA3" s="5" t="s">
        <v>49</v>
      </c>
      <c r="AB3" s="5" t="s">
        <v>51</v>
      </c>
      <c r="AC3" s="5" t="s">
        <v>53</v>
      </c>
      <c r="AD3" s="19" t="s">
        <v>67</v>
      </c>
      <c r="AE3" s="19" t="s">
        <v>68</v>
      </c>
      <c r="AF3" s="27" t="s">
        <v>69</v>
      </c>
      <c r="AG3" s="28" t="s">
        <v>70</v>
      </c>
      <c r="AH3" s="29" t="s">
        <v>72</v>
      </c>
      <c r="AI3" s="30" t="s">
        <v>73</v>
      </c>
    </row>
    <row r="4" spans="1:35" s="45" customFormat="1" ht="13" x14ac:dyDescent="0.35">
      <c r="A4" s="31" t="s">
        <v>80</v>
      </c>
      <c r="B4" s="32">
        <v>18</v>
      </c>
      <c r="C4" s="32">
        <v>18</v>
      </c>
      <c r="D4" s="33">
        <f t="shared" ref="D4" si="0">IFERROR(C4/B4,"")</f>
        <v>1</v>
      </c>
      <c r="E4" s="34">
        <f>'[1]KPI Summary'!E4</f>
        <v>13440</v>
      </c>
      <c r="F4" s="32">
        <v>7320</v>
      </c>
      <c r="G4" s="32">
        <v>7115</v>
      </c>
      <c r="H4" s="35">
        <f t="shared" ref="H4" si="1">IFERROR(F4/E4,"")</f>
        <v>0.5446428571428571</v>
      </c>
      <c r="I4" s="35">
        <f t="shared" ref="I4" si="2">IFERROR(G4/E4,"")</f>
        <v>0.52938988095238093</v>
      </c>
      <c r="J4" s="36">
        <v>3420</v>
      </c>
      <c r="K4" s="36">
        <v>360</v>
      </c>
      <c r="L4" s="36">
        <v>3060</v>
      </c>
      <c r="M4" s="36">
        <v>0</v>
      </c>
      <c r="N4" s="36">
        <v>480</v>
      </c>
      <c r="O4" s="37">
        <f t="shared" ref="O4" si="3">IFERROR(J4/(SUM($J4:$N4)),"")</f>
        <v>0.46721311475409838</v>
      </c>
      <c r="P4" s="37">
        <f t="shared" ref="P4:S8" si="4">IFERROR(K4/(SUM($J4:$N4)),"")</f>
        <v>4.9180327868852458E-2</v>
      </c>
      <c r="Q4" s="37">
        <f t="shared" si="4"/>
        <v>0.41803278688524592</v>
      </c>
      <c r="R4" s="37">
        <f t="shared" si="4"/>
        <v>0</v>
      </c>
      <c r="S4" s="37">
        <f t="shared" si="4"/>
        <v>6.5573770491803282E-2</v>
      </c>
      <c r="T4" s="38">
        <v>3720</v>
      </c>
      <c r="U4" s="38">
        <v>400</v>
      </c>
      <c r="V4" s="38">
        <v>2495</v>
      </c>
      <c r="W4" s="38">
        <v>0</v>
      </c>
      <c r="X4" s="38">
        <v>500</v>
      </c>
      <c r="Y4" s="39">
        <f t="shared" ref="Y4:AC8" si="5">IFERROR(T4/(SUM($T4:$X4)),"")</f>
        <v>0.52283907238229088</v>
      </c>
      <c r="Z4" s="39">
        <f t="shared" si="5"/>
        <v>5.621925509486999E-2</v>
      </c>
      <c r="AA4" s="39">
        <f t="shared" si="5"/>
        <v>0.35066760365425159</v>
      </c>
      <c r="AB4" s="39">
        <f t="shared" si="5"/>
        <v>0</v>
      </c>
      <c r="AC4" s="40">
        <f t="shared" si="5"/>
        <v>7.0274068868587489E-2</v>
      </c>
      <c r="AD4" s="34">
        <v>240</v>
      </c>
      <c r="AE4" s="34">
        <v>25</v>
      </c>
      <c r="AF4" s="41">
        <f>IFERROR((AD4-AE4)/AD4,"")</f>
        <v>0.89583333333333337</v>
      </c>
      <c r="AG4" s="42">
        <v>120</v>
      </c>
      <c r="AH4" s="43">
        <v>8</v>
      </c>
      <c r="AI4" s="44">
        <f>AG4/AH4</f>
        <v>15</v>
      </c>
    </row>
    <row r="5" spans="1:35" s="45" customFormat="1" ht="13" x14ac:dyDescent="0.35">
      <c r="A5" s="46" t="s">
        <v>81</v>
      </c>
      <c r="B5" s="47">
        <v>23</v>
      </c>
      <c r="C5" s="47">
        <v>22</v>
      </c>
      <c r="D5" s="48">
        <f>IFERROR(C5/B5,"")</f>
        <v>0.95652173913043481</v>
      </c>
      <c r="E5" s="34">
        <f>'[1]KPI Summary'!E5</f>
        <v>11040</v>
      </c>
      <c r="F5" s="49">
        <v>7520</v>
      </c>
      <c r="G5" s="49">
        <v>7860</v>
      </c>
      <c r="H5" s="50">
        <f>IFERROR(F5/E5,"")</f>
        <v>0.6811594202898551</v>
      </c>
      <c r="I5" s="50">
        <f>IFERROR(G5/E5,"")</f>
        <v>0.71195652173913049</v>
      </c>
      <c r="J5" s="51">
        <v>4620</v>
      </c>
      <c r="K5" s="51">
        <v>0</v>
      </c>
      <c r="L5" s="51">
        <v>2900</v>
      </c>
      <c r="M5" s="51">
        <v>0</v>
      </c>
      <c r="N5" s="51">
        <v>0</v>
      </c>
      <c r="O5" s="52">
        <f>IFERROR(J5/(SUM($J5:$N5)),"")</f>
        <v>0.61436170212765961</v>
      </c>
      <c r="P5" s="52">
        <f t="shared" si="4"/>
        <v>0</v>
      </c>
      <c r="Q5" s="52">
        <f t="shared" si="4"/>
        <v>0.38563829787234044</v>
      </c>
      <c r="R5" s="52">
        <f t="shared" si="4"/>
        <v>0</v>
      </c>
      <c r="S5" s="52">
        <f t="shared" si="4"/>
        <v>0</v>
      </c>
      <c r="T5" s="49">
        <v>4940</v>
      </c>
      <c r="U5" s="49">
        <v>0</v>
      </c>
      <c r="V5" s="49">
        <v>2920</v>
      </c>
      <c r="W5" s="49">
        <v>0</v>
      </c>
      <c r="X5" s="49">
        <v>0</v>
      </c>
      <c r="Y5" s="52">
        <f>IFERROR(T5/(SUM($T5:$X5)),"")</f>
        <v>0.62849872773536897</v>
      </c>
      <c r="Z5" s="52">
        <f t="shared" si="5"/>
        <v>0</v>
      </c>
      <c r="AA5" s="52">
        <f t="shared" si="5"/>
        <v>0.37150127226463103</v>
      </c>
      <c r="AB5" s="52">
        <f t="shared" si="5"/>
        <v>0</v>
      </c>
      <c r="AC5" s="53">
        <f t="shared" si="5"/>
        <v>0</v>
      </c>
      <c r="AD5" s="54">
        <v>240</v>
      </c>
      <c r="AE5" s="54">
        <v>25</v>
      </c>
      <c r="AF5" s="55">
        <f t="shared" ref="AF5:AF8" si="6">IFERROR((AD5-AE5)/AD5,"")</f>
        <v>0.89583333333333337</v>
      </c>
      <c r="AG5" s="56"/>
      <c r="AH5" s="57"/>
      <c r="AI5" s="58"/>
    </row>
    <row r="6" spans="1:35" s="45" customFormat="1" ht="13" x14ac:dyDescent="0.35">
      <c r="A6" s="46" t="s">
        <v>82</v>
      </c>
      <c r="B6" s="47">
        <v>33</v>
      </c>
      <c r="C6" s="47">
        <v>33</v>
      </c>
      <c r="D6" s="48">
        <f t="shared" ref="D6:D8" si="7">IFERROR(C6/B6,"")</f>
        <v>1</v>
      </c>
      <c r="E6" s="34">
        <f>'[1]KPI Summary'!E6</f>
        <v>12960</v>
      </c>
      <c r="F6" s="49">
        <v>9840</v>
      </c>
      <c r="G6" s="49">
        <v>10315</v>
      </c>
      <c r="H6" s="50">
        <f t="shared" ref="H6:H8" si="8">IFERROR(F6/E6,"")</f>
        <v>0.7592592592592593</v>
      </c>
      <c r="I6" s="50">
        <f t="shared" ref="I6:I8" si="9">IFERROR(G6/E6,"")</f>
        <v>0.7959104938271605</v>
      </c>
      <c r="J6" s="51">
        <v>6060</v>
      </c>
      <c r="K6" s="51">
        <v>300</v>
      </c>
      <c r="L6" s="51">
        <v>3150</v>
      </c>
      <c r="M6" s="51">
        <v>0</v>
      </c>
      <c r="N6" s="51">
        <v>330</v>
      </c>
      <c r="O6" s="52">
        <f t="shared" ref="O6:O8" si="10">IFERROR(J6/(SUM($J6:$N6)),"")</f>
        <v>0.61585365853658536</v>
      </c>
      <c r="P6" s="52">
        <f t="shared" si="4"/>
        <v>3.048780487804878E-2</v>
      </c>
      <c r="Q6" s="52">
        <f t="shared" si="4"/>
        <v>0.3201219512195122</v>
      </c>
      <c r="R6" s="52">
        <f t="shared" si="4"/>
        <v>0</v>
      </c>
      <c r="S6" s="52">
        <f t="shared" si="4"/>
        <v>3.3536585365853661E-2</v>
      </c>
      <c r="T6" s="49">
        <v>6250</v>
      </c>
      <c r="U6" s="49">
        <v>300</v>
      </c>
      <c r="V6" s="49">
        <v>3405</v>
      </c>
      <c r="W6" s="49">
        <v>0</v>
      </c>
      <c r="X6" s="49">
        <v>360</v>
      </c>
      <c r="Y6" s="52">
        <f t="shared" ref="Y6:Y8" si="11">IFERROR(T6/(SUM($T6:$X6)),"")</f>
        <v>0.605913717886573</v>
      </c>
      <c r="Z6" s="52">
        <f t="shared" si="5"/>
        <v>2.9083858458555503E-2</v>
      </c>
      <c r="AA6" s="52">
        <f t="shared" si="5"/>
        <v>0.33010179350460495</v>
      </c>
      <c r="AB6" s="52">
        <f t="shared" si="5"/>
        <v>0</v>
      </c>
      <c r="AC6" s="53">
        <f t="shared" si="5"/>
        <v>3.49006301502666E-2</v>
      </c>
      <c r="AD6" s="54">
        <v>240</v>
      </c>
      <c r="AE6" s="54">
        <v>25</v>
      </c>
      <c r="AF6" s="55">
        <f t="shared" si="6"/>
        <v>0.89583333333333337</v>
      </c>
      <c r="AG6" s="56"/>
      <c r="AH6" s="57"/>
      <c r="AI6" s="58"/>
    </row>
    <row r="7" spans="1:35" s="45" customFormat="1" ht="13" x14ac:dyDescent="0.35">
      <c r="A7" s="46" t="s">
        <v>83</v>
      </c>
      <c r="B7" s="47">
        <v>18</v>
      </c>
      <c r="C7" s="47">
        <v>18</v>
      </c>
      <c r="D7" s="48">
        <f t="shared" si="7"/>
        <v>1</v>
      </c>
      <c r="E7" s="34">
        <f>'[1]KPI Summary'!E7</f>
        <v>14400</v>
      </c>
      <c r="F7" s="49">
        <v>8460</v>
      </c>
      <c r="G7" s="49">
        <v>8865</v>
      </c>
      <c r="H7" s="50">
        <f t="shared" si="8"/>
        <v>0.58750000000000002</v>
      </c>
      <c r="I7" s="50">
        <f t="shared" si="9"/>
        <v>0.61562499999999998</v>
      </c>
      <c r="J7" s="51">
        <v>4360</v>
      </c>
      <c r="K7" s="51">
        <v>0</v>
      </c>
      <c r="L7" s="51">
        <v>4100</v>
      </c>
      <c r="M7" s="51">
        <v>0</v>
      </c>
      <c r="N7" s="51">
        <v>0</v>
      </c>
      <c r="O7" s="52">
        <f t="shared" si="10"/>
        <v>0.51536643026004725</v>
      </c>
      <c r="P7" s="52">
        <f t="shared" si="4"/>
        <v>0</v>
      </c>
      <c r="Q7" s="52">
        <f t="shared" si="4"/>
        <v>0.4846335697399527</v>
      </c>
      <c r="R7" s="52">
        <f t="shared" si="4"/>
        <v>0</v>
      </c>
      <c r="S7" s="52">
        <f t="shared" si="4"/>
        <v>0</v>
      </c>
      <c r="T7" s="49">
        <v>4600</v>
      </c>
      <c r="U7" s="49">
        <v>0</v>
      </c>
      <c r="V7" s="49">
        <v>4265</v>
      </c>
      <c r="W7" s="49">
        <v>0</v>
      </c>
      <c r="X7" s="49">
        <v>0</v>
      </c>
      <c r="Y7" s="52">
        <f t="shared" si="11"/>
        <v>0.51889452904681332</v>
      </c>
      <c r="Z7" s="52">
        <f t="shared" si="5"/>
        <v>0</v>
      </c>
      <c r="AA7" s="52">
        <f t="shared" si="5"/>
        <v>0.48110547095318668</v>
      </c>
      <c r="AB7" s="52">
        <f t="shared" si="5"/>
        <v>0</v>
      </c>
      <c r="AC7" s="53">
        <f t="shared" si="5"/>
        <v>0</v>
      </c>
      <c r="AD7" s="54">
        <v>240</v>
      </c>
      <c r="AE7" s="54">
        <v>25</v>
      </c>
      <c r="AF7" s="55">
        <f t="shared" si="6"/>
        <v>0.89583333333333337</v>
      </c>
      <c r="AG7" s="56"/>
      <c r="AH7" s="57"/>
      <c r="AI7" s="58"/>
    </row>
    <row r="8" spans="1:35" s="45" customFormat="1" ht="13.5" thickBot="1" x14ac:dyDescent="0.4">
      <c r="A8" s="59" t="s">
        <v>84</v>
      </c>
      <c r="B8" s="60" t="e">
        <v>#REF!</v>
      </c>
      <c r="C8" s="60" t="e">
        <v>#REF!</v>
      </c>
      <c r="D8" s="61" t="str">
        <f t="shared" si="7"/>
        <v/>
      </c>
      <c r="E8" s="34">
        <f>'[1]KPI Summary'!E8</f>
        <v>0</v>
      </c>
      <c r="F8" s="62" t="e">
        <v>#REF!</v>
      </c>
      <c r="G8" s="62" t="e">
        <v>#REF!</v>
      </c>
      <c r="H8" s="63" t="str">
        <f t="shared" si="8"/>
        <v/>
      </c>
      <c r="I8" s="63" t="str">
        <f t="shared" si="9"/>
        <v/>
      </c>
      <c r="J8" s="64" t="e">
        <v>#REF!</v>
      </c>
      <c r="K8" s="64" t="e">
        <v>#REF!</v>
      </c>
      <c r="L8" s="64" t="e">
        <v>#REF!</v>
      </c>
      <c r="M8" s="64" t="e">
        <v>#REF!</v>
      </c>
      <c r="N8" s="64" t="e">
        <v>#REF!</v>
      </c>
      <c r="O8" s="65" t="str">
        <f t="shared" si="10"/>
        <v/>
      </c>
      <c r="P8" s="65" t="str">
        <f t="shared" si="4"/>
        <v/>
      </c>
      <c r="Q8" s="66" t="str">
        <f t="shared" si="4"/>
        <v/>
      </c>
      <c r="R8" s="65" t="str">
        <f t="shared" si="4"/>
        <v/>
      </c>
      <c r="S8" s="65" t="str">
        <f t="shared" si="4"/>
        <v/>
      </c>
      <c r="T8" s="62" t="e">
        <v>#REF!</v>
      </c>
      <c r="U8" s="62" t="e">
        <v>#REF!</v>
      </c>
      <c r="V8" s="62" t="e">
        <v>#REF!</v>
      </c>
      <c r="W8" s="62" t="e">
        <v>#REF!</v>
      </c>
      <c r="X8" s="62" t="e">
        <v>#REF!</v>
      </c>
      <c r="Y8" s="65" t="str">
        <f t="shared" si="11"/>
        <v/>
      </c>
      <c r="Z8" s="65" t="str">
        <f t="shared" si="5"/>
        <v/>
      </c>
      <c r="AA8" s="65" t="str">
        <f t="shared" si="5"/>
        <v/>
      </c>
      <c r="AB8" s="65" t="str">
        <f t="shared" si="5"/>
        <v/>
      </c>
      <c r="AC8" s="67" t="str">
        <f t="shared" si="5"/>
        <v/>
      </c>
      <c r="AD8" s="68">
        <v>240</v>
      </c>
      <c r="AE8" s="69">
        <v>25</v>
      </c>
      <c r="AF8" s="70">
        <f t="shared" si="6"/>
        <v>0.89583333333333337</v>
      </c>
      <c r="AG8" s="71"/>
      <c r="AH8" s="72"/>
      <c r="AI8" s="73"/>
    </row>
  </sheetData>
  <mergeCells count="4">
    <mergeCell ref="B1:C1"/>
    <mergeCell ref="D1:I1"/>
    <mergeCell ref="O2:S2"/>
    <mergeCell ref="Y2:AC2"/>
  </mergeCells>
  <conditionalFormatting sqref="O5:S5">
    <cfRule type="top10" dxfId="9" priority="10" rank="2"/>
  </conditionalFormatting>
  <conditionalFormatting sqref="O6:S6">
    <cfRule type="top10" dxfId="8" priority="9" rank="2"/>
  </conditionalFormatting>
  <conditionalFormatting sqref="O8:S8">
    <cfRule type="top10" dxfId="7" priority="8" rank="2"/>
  </conditionalFormatting>
  <conditionalFormatting sqref="Y5:AC5">
    <cfRule type="top10" dxfId="6" priority="7" rank="2"/>
  </conditionalFormatting>
  <conditionalFormatting sqref="Y6:AC6">
    <cfRule type="top10" dxfId="5" priority="6" rank="2"/>
  </conditionalFormatting>
  <conditionalFormatting sqref="O4:S4">
    <cfRule type="top10" dxfId="4" priority="5" rank="2"/>
  </conditionalFormatting>
  <conditionalFormatting sqref="Y4:AC4">
    <cfRule type="top10" dxfId="3" priority="4" rank="2"/>
  </conditionalFormatting>
  <conditionalFormatting sqref="Y8:AC8">
    <cfRule type="top10" dxfId="2" priority="3" rank="2"/>
  </conditionalFormatting>
  <conditionalFormatting sqref="O7:S7">
    <cfRule type="top10" dxfId="1" priority="2" rank="2"/>
  </conditionalFormatting>
  <conditionalFormatting sqref="Y7:AC7">
    <cfRule type="top10" dxfId="0" priority="1" rank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C2" sqref="C2"/>
    </sheetView>
  </sheetViews>
  <sheetFormatPr defaultRowHeight="14.5" x14ac:dyDescent="0.35"/>
  <cols>
    <col min="2" max="2" width="20.7265625" customWidth="1"/>
    <col min="3" max="3" width="53" customWidth="1"/>
    <col min="4" max="4" width="35.1796875" customWidth="1"/>
    <col min="5" max="5" width="18" bestFit="1" customWidth="1"/>
    <col min="6" max="6" width="48.81640625" customWidth="1"/>
  </cols>
  <sheetData>
    <row r="1" spans="1:6" x14ac:dyDescent="0.35">
      <c r="A1" s="77" t="s">
        <v>85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</row>
    <row r="2" spans="1:6" ht="87" x14ac:dyDescent="0.35">
      <c r="A2" s="76">
        <v>1</v>
      </c>
      <c r="B2" s="78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ht="101.5" x14ac:dyDescent="0.35">
      <c r="A3" s="76">
        <v>2</v>
      </c>
      <c r="B3" s="78" t="s">
        <v>10</v>
      </c>
      <c r="C3" s="3" t="s">
        <v>11</v>
      </c>
      <c r="D3" s="4" t="s">
        <v>12</v>
      </c>
      <c r="E3" s="4" t="s">
        <v>8</v>
      </c>
      <c r="F3" s="3" t="s">
        <v>13</v>
      </c>
    </row>
    <row r="4" spans="1:6" ht="43.5" x14ac:dyDescent="0.35">
      <c r="A4" s="76">
        <v>3</v>
      </c>
      <c r="B4" s="79" t="s">
        <v>14</v>
      </c>
      <c r="C4" s="3" t="s">
        <v>15</v>
      </c>
      <c r="D4" s="4" t="s">
        <v>15</v>
      </c>
      <c r="E4" s="6"/>
      <c r="F4" s="6"/>
    </row>
    <row r="5" spans="1:6" ht="43.5" x14ac:dyDescent="0.35">
      <c r="A5" s="76">
        <v>4</v>
      </c>
      <c r="B5" s="78" t="s">
        <v>16</v>
      </c>
      <c r="C5" s="7" t="s">
        <v>17</v>
      </c>
      <c r="D5" s="8" t="s">
        <v>18</v>
      </c>
      <c r="E5" s="9"/>
      <c r="F5" s="9"/>
    </row>
    <row r="6" spans="1:6" ht="72.5" x14ac:dyDescent="0.35">
      <c r="A6" s="76">
        <v>5</v>
      </c>
      <c r="B6" s="78" t="s">
        <v>19</v>
      </c>
      <c r="C6" s="3" t="s">
        <v>20</v>
      </c>
      <c r="D6" s="10" t="s">
        <v>21</v>
      </c>
      <c r="E6" s="10" t="s">
        <v>22</v>
      </c>
      <c r="F6" s="9"/>
    </row>
    <row r="7" spans="1:6" ht="72.5" x14ac:dyDescent="0.35">
      <c r="A7" s="76">
        <v>6</v>
      </c>
      <c r="B7" s="78" t="s">
        <v>23</v>
      </c>
      <c r="C7" s="3" t="s">
        <v>24</v>
      </c>
      <c r="D7" s="10" t="s">
        <v>25</v>
      </c>
      <c r="E7" s="10" t="s">
        <v>26</v>
      </c>
      <c r="F7" s="9"/>
    </row>
    <row r="8" spans="1:6" ht="58" x14ac:dyDescent="0.35">
      <c r="A8" s="76">
        <v>7</v>
      </c>
      <c r="B8" s="79" t="s">
        <v>27</v>
      </c>
      <c r="C8" s="3" t="s">
        <v>28</v>
      </c>
      <c r="D8" s="4" t="s">
        <v>29</v>
      </c>
      <c r="E8" s="9"/>
      <c r="F8" s="9"/>
    </row>
    <row r="9" spans="1:6" ht="58" x14ac:dyDescent="0.35">
      <c r="A9" s="76">
        <v>8</v>
      </c>
      <c r="B9" s="79" t="s">
        <v>30</v>
      </c>
      <c r="C9" s="3" t="s">
        <v>31</v>
      </c>
      <c r="D9" s="4" t="s">
        <v>31</v>
      </c>
      <c r="E9" s="9"/>
      <c r="F9" s="9"/>
    </row>
    <row r="10" spans="1:6" ht="72.5" x14ac:dyDescent="0.35">
      <c r="A10" s="76">
        <v>9</v>
      </c>
      <c r="B10" s="78" t="s">
        <v>32</v>
      </c>
      <c r="C10" s="3" t="s">
        <v>33</v>
      </c>
      <c r="D10" s="10" t="s">
        <v>34</v>
      </c>
      <c r="E10" s="9"/>
      <c r="F10" s="9"/>
    </row>
    <row r="11" spans="1:6" ht="72.5" x14ac:dyDescent="0.35">
      <c r="A11" s="76">
        <v>10</v>
      </c>
      <c r="B11" s="78" t="s">
        <v>35</v>
      </c>
      <c r="C11" s="3" t="s">
        <v>36</v>
      </c>
      <c r="D11" s="10" t="s">
        <v>34</v>
      </c>
      <c r="E11" s="9"/>
      <c r="F11" s="9"/>
    </row>
    <row r="12" spans="1:6" ht="72.5" x14ac:dyDescent="0.35">
      <c r="A12" s="76">
        <v>11</v>
      </c>
      <c r="B12" s="78" t="s">
        <v>37</v>
      </c>
      <c r="C12" s="3" t="s">
        <v>38</v>
      </c>
      <c r="D12" s="10" t="s">
        <v>39</v>
      </c>
      <c r="E12" s="9"/>
      <c r="F12" s="9"/>
    </row>
    <row r="13" spans="1:6" ht="72.5" x14ac:dyDescent="0.35">
      <c r="A13" s="76">
        <v>12</v>
      </c>
      <c r="B13" s="78" t="s">
        <v>40</v>
      </c>
      <c r="C13" s="3" t="s">
        <v>41</v>
      </c>
      <c r="D13" s="10" t="s">
        <v>42</v>
      </c>
      <c r="E13" s="9"/>
      <c r="F13" s="9"/>
    </row>
    <row r="14" spans="1:6" ht="87.5" thickBot="1" x14ac:dyDescent="0.4">
      <c r="A14" s="76">
        <v>13</v>
      </c>
      <c r="B14" s="78" t="s">
        <v>43</v>
      </c>
      <c r="C14" s="3" t="s">
        <v>44</v>
      </c>
      <c r="D14" s="10" t="s">
        <v>42</v>
      </c>
      <c r="E14" s="9"/>
      <c r="F14" s="9"/>
    </row>
    <row r="15" spans="1:6" ht="65.5" thickBot="1" x14ac:dyDescent="0.4">
      <c r="A15" s="76">
        <v>14</v>
      </c>
      <c r="B15" s="79" t="s">
        <v>45</v>
      </c>
      <c r="C15" s="11" t="s">
        <v>46</v>
      </c>
      <c r="D15" s="11" t="s">
        <v>46</v>
      </c>
      <c r="E15" s="9"/>
      <c r="F15" s="9"/>
    </row>
    <row r="16" spans="1:6" ht="65.5" thickBot="1" x14ac:dyDescent="0.4">
      <c r="A16" s="76">
        <v>15</v>
      </c>
      <c r="B16" s="79" t="s">
        <v>47</v>
      </c>
      <c r="C16" s="11" t="s">
        <v>48</v>
      </c>
      <c r="D16" s="11" t="s">
        <v>48</v>
      </c>
      <c r="E16" s="9"/>
      <c r="F16" s="9"/>
    </row>
    <row r="17" spans="1:6" ht="65.5" thickBot="1" x14ac:dyDescent="0.4">
      <c r="A17" s="76">
        <v>16</v>
      </c>
      <c r="B17" s="79" t="s">
        <v>49</v>
      </c>
      <c r="C17" s="11" t="s">
        <v>50</v>
      </c>
      <c r="D17" s="11" t="s">
        <v>50</v>
      </c>
      <c r="E17" s="9"/>
      <c r="F17" s="9"/>
    </row>
    <row r="18" spans="1:6" ht="65.5" thickBot="1" x14ac:dyDescent="0.4">
      <c r="A18" s="76">
        <v>17</v>
      </c>
      <c r="B18" s="79" t="s">
        <v>51</v>
      </c>
      <c r="C18" s="11" t="s">
        <v>52</v>
      </c>
      <c r="D18" s="11" t="s">
        <v>52</v>
      </c>
      <c r="E18" s="9"/>
      <c r="F18" s="9"/>
    </row>
    <row r="19" spans="1:6" ht="65.5" thickBot="1" x14ac:dyDescent="0.4">
      <c r="A19" s="76">
        <v>18</v>
      </c>
      <c r="B19" s="79" t="s">
        <v>53</v>
      </c>
      <c r="C19" s="11" t="s">
        <v>54</v>
      </c>
      <c r="D19" s="11" t="s">
        <v>54</v>
      </c>
      <c r="E19" s="9"/>
      <c r="F19" s="9"/>
    </row>
    <row r="20" spans="1:6" ht="72.5" x14ac:dyDescent="0.35">
      <c r="A20" s="76">
        <v>19</v>
      </c>
      <c r="B20" s="78" t="s">
        <v>55</v>
      </c>
      <c r="C20" s="3" t="s">
        <v>33</v>
      </c>
      <c r="D20" s="10" t="s">
        <v>56</v>
      </c>
      <c r="E20" s="9"/>
      <c r="F20" s="9"/>
    </row>
    <row r="21" spans="1:6" ht="72.5" x14ac:dyDescent="0.35">
      <c r="A21" s="76">
        <v>20</v>
      </c>
      <c r="B21" s="78" t="s">
        <v>57</v>
      </c>
      <c r="C21" s="3" t="s">
        <v>36</v>
      </c>
      <c r="D21" s="10" t="s">
        <v>56</v>
      </c>
      <c r="E21" s="9"/>
      <c r="F21" s="9"/>
    </row>
    <row r="22" spans="1:6" ht="72.5" x14ac:dyDescent="0.35">
      <c r="A22" s="76">
        <v>21</v>
      </c>
      <c r="B22" s="78" t="s">
        <v>58</v>
      </c>
      <c r="C22" s="3" t="s">
        <v>38</v>
      </c>
      <c r="D22" s="10" t="s">
        <v>56</v>
      </c>
      <c r="E22" s="9"/>
      <c r="F22" s="9"/>
    </row>
    <row r="23" spans="1:6" ht="72.5" x14ac:dyDescent="0.35">
      <c r="A23" s="76">
        <v>22</v>
      </c>
      <c r="B23" s="78" t="s">
        <v>59</v>
      </c>
      <c r="C23" s="3" t="s">
        <v>41</v>
      </c>
      <c r="D23" s="10" t="s">
        <v>56</v>
      </c>
      <c r="E23" s="9"/>
      <c r="F23" s="9"/>
    </row>
    <row r="24" spans="1:6" ht="87.5" thickBot="1" x14ac:dyDescent="0.4">
      <c r="A24" s="76">
        <v>23</v>
      </c>
      <c r="B24" s="78" t="s">
        <v>60</v>
      </c>
      <c r="C24" s="3" t="s">
        <v>61</v>
      </c>
      <c r="D24" s="10" t="s">
        <v>56</v>
      </c>
      <c r="E24" s="9"/>
      <c r="F24" s="9"/>
    </row>
    <row r="25" spans="1:6" ht="52.5" thickBot="1" x14ac:dyDescent="0.4">
      <c r="A25" s="76">
        <v>24</v>
      </c>
      <c r="B25" s="79" t="s">
        <v>45</v>
      </c>
      <c r="C25" s="11" t="s">
        <v>62</v>
      </c>
      <c r="D25" s="11" t="s">
        <v>62</v>
      </c>
      <c r="E25" s="9"/>
      <c r="F25" s="9"/>
    </row>
    <row r="26" spans="1:6" ht="52.5" thickBot="1" x14ac:dyDescent="0.4">
      <c r="A26" s="76">
        <v>25</v>
      </c>
      <c r="B26" s="79" t="s">
        <v>47</v>
      </c>
      <c r="C26" s="11" t="s">
        <v>63</v>
      </c>
      <c r="D26" s="11" t="s">
        <v>63</v>
      </c>
      <c r="E26" s="9"/>
      <c r="F26" s="9"/>
    </row>
    <row r="27" spans="1:6" ht="52.5" thickBot="1" x14ac:dyDescent="0.4">
      <c r="A27" s="76">
        <v>26</v>
      </c>
      <c r="B27" s="79" t="s">
        <v>49</v>
      </c>
      <c r="C27" s="11" t="s">
        <v>64</v>
      </c>
      <c r="D27" s="11" t="s">
        <v>64</v>
      </c>
      <c r="E27" s="9"/>
      <c r="F27" s="9"/>
    </row>
    <row r="28" spans="1:6" ht="65.5" thickBot="1" x14ac:dyDescent="0.4">
      <c r="A28" s="76">
        <v>27</v>
      </c>
      <c r="B28" s="79" t="s">
        <v>51</v>
      </c>
      <c r="C28" s="11" t="s">
        <v>65</v>
      </c>
      <c r="D28" s="11" t="s">
        <v>65</v>
      </c>
      <c r="E28" s="9"/>
      <c r="F28" s="9"/>
    </row>
    <row r="29" spans="1:6" ht="65.5" thickBot="1" x14ac:dyDescent="0.4">
      <c r="A29" s="76">
        <v>28</v>
      </c>
      <c r="B29" s="79" t="s">
        <v>53</v>
      </c>
      <c r="C29" s="11" t="s">
        <v>66</v>
      </c>
      <c r="D29" s="11" t="s">
        <v>66</v>
      </c>
      <c r="E29" s="9"/>
      <c r="F29" s="9"/>
    </row>
    <row r="30" spans="1:6" ht="26.5" thickBot="1" x14ac:dyDescent="0.4">
      <c r="A30" s="76">
        <v>29</v>
      </c>
      <c r="B30" s="78" t="s">
        <v>67</v>
      </c>
      <c r="C30" s="89" t="s">
        <v>86</v>
      </c>
      <c r="D30" s="90"/>
      <c r="E30" s="9"/>
      <c r="F30" s="9"/>
    </row>
    <row r="31" spans="1:6" ht="65" x14ac:dyDescent="0.35">
      <c r="A31" s="76">
        <v>30</v>
      </c>
      <c r="B31" s="78" t="s">
        <v>68</v>
      </c>
      <c r="C31" s="89" t="s">
        <v>86</v>
      </c>
      <c r="D31" s="90"/>
      <c r="E31" s="9"/>
      <c r="F31" s="9"/>
    </row>
    <row r="32" spans="1:6" x14ac:dyDescent="0.35">
      <c r="A32" s="76">
        <v>31</v>
      </c>
      <c r="B32" s="79" t="s">
        <v>69</v>
      </c>
      <c r="C32" s="91"/>
      <c r="D32" s="92"/>
      <c r="E32" s="9"/>
      <c r="F32" s="9"/>
    </row>
    <row r="33" spans="1:6" x14ac:dyDescent="0.35">
      <c r="A33" s="76">
        <v>32</v>
      </c>
      <c r="B33" s="78" t="s">
        <v>70</v>
      </c>
      <c r="C33" s="9" t="s">
        <v>71</v>
      </c>
      <c r="D33" s="12"/>
      <c r="E33" s="9"/>
      <c r="F33" s="9"/>
    </row>
    <row r="34" spans="1:6" x14ac:dyDescent="0.35">
      <c r="A34" s="76">
        <v>33</v>
      </c>
      <c r="B34" s="80" t="s">
        <v>72</v>
      </c>
      <c r="C34" s="9" t="s">
        <v>71</v>
      </c>
      <c r="D34" s="12"/>
      <c r="E34" s="9"/>
      <c r="F34" s="9"/>
    </row>
    <row r="35" spans="1:6" x14ac:dyDescent="0.35">
      <c r="A35" s="76">
        <v>34</v>
      </c>
      <c r="B35" s="81" t="s">
        <v>73</v>
      </c>
      <c r="C35" s="9" t="s">
        <v>71</v>
      </c>
      <c r="D35" s="12"/>
      <c r="E35" s="9"/>
      <c r="F35" s="9"/>
    </row>
  </sheetData>
  <mergeCells count="3">
    <mergeCell ref="C30:D30"/>
    <mergeCell ref="C31:D31"/>
    <mergeCell ref="C32:D3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B3CA-A998-44CC-B11D-76186753CFCD}">
  <dimension ref="A1:F30"/>
  <sheetViews>
    <sheetView topLeftCell="A10" workbookViewId="0">
      <selection activeCell="E26" sqref="E26"/>
    </sheetView>
  </sheetViews>
  <sheetFormatPr defaultRowHeight="14.5" x14ac:dyDescent="0.35"/>
  <cols>
    <col min="2" max="2" width="20.7265625" customWidth="1"/>
    <col min="3" max="3" width="53" customWidth="1"/>
    <col min="4" max="4" width="39" customWidth="1"/>
    <col min="5" max="5" width="18" bestFit="1" customWidth="1"/>
    <col min="6" max="6" width="48.81640625" customWidth="1"/>
  </cols>
  <sheetData>
    <row r="1" spans="1:6" x14ac:dyDescent="0.35">
      <c r="A1" s="77" t="s">
        <v>85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</row>
    <row r="2" spans="1:6" ht="116" x14ac:dyDescent="0.35">
      <c r="A2" s="76">
        <v>1</v>
      </c>
      <c r="B2" s="78" t="s">
        <v>87</v>
      </c>
      <c r="C2" s="3" t="s">
        <v>88</v>
      </c>
      <c r="D2" s="4" t="s">
        <v>90</v>
      </c>
      <c r="E2" s="4" t="s">
        <v>92</v>
      </c>
      <c r="F2" s="3" t="s">
        <v>89</v>
      </c>
    </row>
    <row r="21" spans="5:6" x14ac:dyDescent="0.35">
      <c r="E21" t="s">
        <v>111</v>
      </c>
    </row>
    <row r="22" spans="5:6" x14ac:dyDescent="0.35">
      <c r="E22" t="s">
        <v>112</v>
      </c>
    </row>
    <row r="23" spans="5:6" x14ac:dyDescent="0.35">
      <c r="E23" t="s">
        <v>113</v>
      </c>
    </row>
    <row r="26" spans="5:6" x14ac:dyDescent="0.35">
      <c r="E26" t="s">
        <v>114</v>
      </c>
    </row>
    <row r="27" spans="5:6" x14ac:dyDescent="0.35">
      <c r="E27" t="s">
        <v>115</v>
      </c>
      <c r="F27" t="s">
        <v>117</v>
      </c>
    </row>
    <row r="28" spans="5:6" x14ac:dyDescent="0.35">
      <c r="E28" t="s">
        <v>118</v>
      </c>
    </row>
    <row r="30" spans="5:6" x14ac:dyDescent="0.35">
      <c r="E30" t="s">
        <v>116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7E99-0624-4A7E-A0C2-F41B21104DE7}">
  <dimension ref="A1:F22"/>
  <sheetViews>
    <sheetView tabSelected="1" topLeftCell="A7" workbookViewId="0">
      <selection activeCell="F14" sqref="F14"/>
    </sheetView>
  </sheetViews>
  <sheetFormatPr defaultRowHeight="14.5" x14ac:dyDescent="0.35"/>
  <cols>
    <col min="2" max="2" width="20.7265625" customWidth="1"/>
    <col min="3" max="3" width="53" customWidth="1"/>
    <col min="4" max="4" width="41.453125" customWidth="1"/>
    <col min="5" max="5" width="18" bestFit="1" customWidth="1"/>
    <col min="6" max="6" width="48.81640625" customWidth="1"/>
  </cols>
  <sheetData>
    <row r="1" spans="1:6" x14ac:dyDescent="0.35">
      <c r="A1" s="77" t="s">
        <v>85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</row>
    <row r="2" spans="1:6" ht="145" x14ac:dyDescent="0.35">
      <c r="A2" s="76">
        <v>1</v>
      </c>
      <c r="B2" s="78" t="s">
        <v>94</v>
      </c>
      <c r="C2" s="82" t="s">
        <v>95</v>
      </c>
      <c r="D2" s="4" t="s">
        <v>93</v>
      </c>
      <c r="E2" s="4" t="s">
        <v>91</v>
      </c>
      <c r="F2" s="83" t="s">
        <v>96</v>
      </c>
    </row>
    <row r="21" spans="5:6" x14ac:dyDescent="0.35">
      <c r="E21" t="s">
        <v>119</v>
      </c>
      <c r="F21" t="s">
        <v>121</v>
      </c>
    </row>
    <row r="22" spans="5:6" x14ac:dyDescent="0.35">
      <c r="E22" t="s">
        <v>120</v>
      </c>
      <c r="F22" t="s">
        <v>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8C4-9279-4E96-9635-B16A23BCD669}">
  <dimension ref="A1:E2"/>
  <sheetViews>
    <sheetView topLeftCell="A13" workbookViewId="0">
      <selection activeCell="D24" sqref="D24"/>
    </sheetView>
  </sheetViews>
  <sheetFormatPr defaultRowHeight="14.5" x14ac:dyDescent="0.35"/>
  <cols>
    <col min="1" max="1" width="20.7265625" customWidth="1"/>
    <col min="2" max="2" width="53" customWidth="1"/>
    <col min="3" max="3" width="41.453125" customWidth="1"/>
    <col min="4" max="4" width="18" bestFit="1" customWidth="1"/>
    <col min="5" max="5" width="48.816406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ht="130.5" x14ac:dyDescent="0.35">
      <c r="A2" s="78" t="s">
        <v>98</v>
      </c>
      <c r="B2" s="3" t="s">
        <v>97</v>
      </c>
      <c r="C2" s="4" t="s">
        <v>103</v>
      </c>
      <c r="D2" s="4" t="s">
        <v>91</v>
      </c>
      <c r="E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44E8-C6A2-4969-BC5C-D2EED7CE9E8F}">
  <dimension ref="A1:E2"/>
  <sheetViews>
    <sheetView topLeftCell="A7" workbookViewId="0">
      <selection activeCell="B2" sqref="B2"/>
    </sheetView>
  </sheetViews>
  <sheetFormatPr defaultRowHeight="14.5" x14ac:dyDescent="0.35"/>
  <cols>
    <col min="1" max="1" width="28.26953125" customWidth="1"/>
    <col min="2" max="2" width="49.453125" customWidth="1"/>
    <col min="3" max="3" width="35.81640625" customWidth="1"/>
    <col min="4" max="4" width="37.7265625" customWidth="1"/>
    <col min="5" max="5" width="25.1796875" customWidth="1"/>
    <col min="11" max="11" width="20.7265625" customWidth="1"/>
    <col min="12" max="12" width="53" customWidth="1"/>
    <col min="13" max="13" width="41.453125" customWidth="1"/>
    <col min="14" max="14" width="18" bestFit="1" customWidth="1"/>
    <col min="15" max="15" width="48.816406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77" t="s">
        <v>3</v>
      </c>
      <c r="E1" s="2" t="s">
        <v>4</v>
      </c>
    </row>
    <row r="2" spans="1:5" ht="43.5" x14ac:dyDescent="0.35">
      <c r="A2" s="78" t="s">
        <v>99</v>
      </c>
      <c r="B2" s="3" t="s">
        <v>101</v>
      </c>
      <c r="C2" s="4" t="s">
        <v>102</v>
      </c>
      <c r="D2" s="4" t="s">
        <v>100</v>
      </c>
      <c r="E2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2AE7-C95C-42E5-BD77-FB4EB4E9AEE4}">
  <dimension ref="A1:E2"/>
  <sheetViews>
    <sheetView workbookViewId="0">
      <selection activeCell="B2" sqref="B2"/>
    </sheetView>
  </sheetViews>
  <sheetFormatPr defaultRowHeight="14.5" x14ac:dyDescent="0.35"/>
  <cols>
    <col min="1" max="1" width="28.26953125" customWidth="1"/>
    <col min="2" max="2" width="49.453125" customWidth="1"/>
    <col min="3" max="3" width="43.1796875" customWidth="1"/>
    <col min="4" max="4" width="37.7265625" customWidth="1"/>
    <col min="5" max="5" width="25.17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77" t="s">
        <v>3</v>
      </c>
      <c r="E1" s="2" t="s">
        <v>4</v>
      </c>
    </row>
    <row r="2" spans="1:5" ht="116" x14ac:dyDescent="0.35">
      <c r="A2" s="78" t="s">
        <v>104</v>
      </c>
      <c r="B2" s="3" t="s">
        <v>105</v>
      </c>
      <c r="C2" s="4" t="s">
        <v>106</v>
      </c>
      <c r="D2" s="4" t="s">
        <v>107</v>
      </c>
      <c r="E2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A9EF-E52E-4892-9315-9C1D6FFF4A83}">
  <dimension ref="A1:E33"/>
  <sheetViews>
    <sheetView workbookViewId="0">
      <selection activeCell="A34" sqref="A34"/>
    </sheetView>
  </sheetViews>
  <sheetFormatPr defaultRowHeight="14.5" x14ac:dyDescent="0.35"/>
  <cols>
    <col min="1" max="1" width="28.26953125" customWidth="1"/>
    <col min="2" max="2" width="49.453125" customWidth="1"/>
    <col min="3" max="3" width="43.1796875" customWidth="1"/>
    <col min="4" max="4" width="37.7265625" customWidth="1"/>
    <col min="5" max="5" width="25.17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77" t="s">
        <v>3</v>
      </c>
      <c r="E1" s="2" t="s">
        <v>4</v>
      </c>
    </row>
    <row r="2" spans="1:5" ht="87" x14ac:dyDescent="0.35">
      <c r="A2" s="78" t="s">
        <v>108</v>
      </c>
      <c r="B2" s="3" t="s">
        <v>109</v>
      </c>
      <c r="C2" s="4" t="s">
        <v>106</v>
      </c>
      <c r="D2" s="4" t="s">
        <v>107</v>
      </c>
      <c r="E2" s="3"/>
    </row>
    <row r="32" spans="1:4" ht="72.5" x14ac:dyDescent="0.35">
      <c r="A32" s="78" t="s">
        <v>23</v>
      </c>
      <c r="B32" s="3" t="s">
        <v>24</v>
      </c>
      <c r="C32" s="10" t="s">
        <v>110</v>
      </c>
      <c r="D32" s="10" t="s">
        <v>26</v>
      </c>
    </row>
    <row r="33" spans="1:3" ht="43.5" x14ac:dyDescent="0.35">
      <c r="A33" s="78" t="s">
        <v>16</v>
      </c>
      <c r="B33" s="7" t="s">
        <v>17</v>
      </c>
      <c r="C33" s="8" t="s">
        <v>18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KPI Report for Reference</vt:lpstr>
      <vt:lpstr>Definition with Logic</vt:lpstr>
      <vt:lpstr>Follow On Tasks</vt:lpstr>
      <vt:lpstr>Maintenance Backlog</vt:lpstr>
      <vt:lpstr>Maintenance PPM Completion (%)</vt:lpstr>
      <vt:lpstr>MTBF(Mean Time Between Failure)</vt:lpstr>
      <vt:lpstr>Maintenance Planning Effect(%)</vt:lpstr>
      <vt:lpstr>Craft CI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VS, Naveen</dc:creator>
  <cp:lastModifiedBy>Joshi, Ameya (Contractor)</cp:lastModifiedBy>
  <dcterms:created xsi:type="dcterms:W3CDTF">2015-06-05T18:17:20Z</dcterms:created>
  <dcterms:modified xsi:type="dcterms:W3CDTF">2022-08-27T10:57:51Z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2022-08-26T12:46:49Z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387b3ee9-9ba0-4bdc-bab8-8617867c34d4</vt:lpwstr>
  </property>
  <property fmtid="{D5CDD505-2E9C-101B-9397-08002B2CF9AE}" pid="8" name="MSIP_Label_a7c77bae-9cad-4b1a-aac3-2a4ad557d70b_ContentBits">
    <vt:lpwstr>0</vt:lpwstr>
  </property>
</Properties>
</file>