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zBack\template\"/>
    </mc:Choice>
  </mc:AlternateContent>
  <bookViews>
    <workbookView xWindow="0" yWindow="0" windowWidth="16380" windowHeight="8190" tabRatio="766" activeTab="4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EUR6_H" sheetId="14" r:id="rId12"/>
    <sheet name="EUR6_G" sheetId="15" r:id="rId13"/>
    <sheet name="Vit_H" sheetId="12" r:id="rId14"/>
    <sheet name="Vit_Hd" sheetId="13" r:id="rId15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2">EUR6_G!$A$1:$J$76</definedName>
    <definedName name="_xlnm.Print_Area" localSheetId="11">EUR6_H!$A$1:$J$76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3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65" i="4" l="1"/>
  <c r="M164" i="4"/>
  <c r="M86" i="4" l="1"/>
  <c r="L86" i="4"/>
  <c r="K86" i="4"/>
  <c r="J86" i="4"/>
  <c r="I86" i="4"/>
  <c r="H86" i="4"/>
  <c r="G86" i="4"/>
  <c r="F86" i="4"/>
  <c r="E86" i="4"/>
  <c r="D86" i="4"/>
  <c r="C86" i="4"/>
  <c r="B86" i="4"/>
  <c r="M58" i="4"/>
  <c r="L58" i="4"/>
  <c r="K58" i="4"/>
  <c r="J58" i="4"/>
  <c r="I58" i="4"/>
  <c r="H58" i="4"/>
  <c r="G58" i="4"/>
  <c r="F58" i="4"/>
  <c r="E58" i="4"/>
  <c r="D58" i="4"/>
  <c r="C58" i="4"/>
  <c r="B58" i="4"/>
  <c r="C30" i="4"/>
  <c r="D30" i="4"/>
  <c r="E30" i="4"/>
  <c r="F30" i="4"/>
  <c r="G30" i="4"/>
  <c r="H30" i="4"/>
  <c r="I30" i="4"/>
  <c r="J30" i="4"/>
  <c r="K30" i="4"/>
  <c r="L30" i="4"/>
  <c r="M30" i="4"/>
  <c r="B30" i="4" l="1"/>
  <c r="C165" i="4" l="1"/>
  <c r="D165" i="4"/>
  <c r="E165" i="4"/>
  <c r="F165" i="4"/>
  <c r="G165" i="4"/>
  <c r="H165" i="4"/>
  <c r="I165" i="4"/>
  <c r="J165" i="4"/>
  <c r="K165" i="4"/>
  <c r="L165" i="4"/>
  <c r="I164" i="4"/>
  <c r="H164" i="4"/>
  <c r="G164" i="4"/>
  <c r="K164" i="4"/>
  <c r="L164" i="4"/>
  <c r="J164" i="4"/>
  <c r="F164" i="4"/>
  <c r="D164" i="4"/>
  <c r="C164" i="4"/>
  <c r="E164" i="4"/>
  <c r="D96" i="4" l="1"/>
  <c r="E96" i="4"/>
  <c r="F96" i="4"/>
  <c r="G96" i="4"/>
  <c r="H96" i="4"/>
  <c r="I96" i="4"/>
  <c r="J96" i="4"/>
  <c r="K96" i="4"/>
  <c r="L96" i="4"/>
  <c r="D97" i="4"/>
  <c r="E97" i="4"/>
  <c r="F97" i="4"/>
  <c r="G97" i="4"/>
  <c r="H97" i="4"/>
  <c r="I97" i="4"/>
  <c r="J97" i="4"/>
  <c r="K97" i="4"/>
  <c r="L97" i="4"/>
  <c r="D98" i="4"/>
  <c r="D100" i="4" s="1"/>
  <c r="E98" i="4"/>
  <c r="E99" i="4" s="1"/>
  <c r="F98" i="4"/>
  <c r="G98" i="4"/>
  <c r="H98" i="4"/>
  <c r="H100" i="4" s="1"/>
  <c r="I98" i="4"/>
  <c r="I99" i="4" s="1"/>
  <c r="J98" i="4"/>
  <c r="K98" i="4"/>
  <c r="L98" i="4"/>
  <c r="L100" i="4" s="1"/>
  <c r="D99" i="4"/>
  <c r="F99" i="4"/>
  <c r="G99" i="4"/>
  <c r="H99" i="4"/>
  <c r="J99" i="4"/>
  <c r="K99" i="4"/>
  <c r="L99" i="4"/>
  <c r="E100" i="4"/>
  <c r="F100" i="4"/>
  <c r="G100" i="4"/>
  <c r="J100" i="4"/>
  <c r="K100" i="4"/>
  <c r="D109" i="4"/>
  <c r="E109" i="4"/>
  <c r="F109" i="4"/>
  <c r="G109" i="4"/>
  <c r="H109" i="4"/>
  <c r="I109" i="4"/>
  <c r="D110" i="4"/>
  <c r="E110" i="4"/>
  <c r="F110" i="4"/>
  <c r="G110" i="4"/>
  <c r="H110" i="4"/>
  <c r="I110" i="4"/>
  <c r="D111" i="4"/>
  <c r="D112" i="4" s="1"/>
  <c r="E111" i="4"/>
  <c r="E112" i="4" s="1"/>
  <c r="F111" i="4"/>
  <c r="F113" i="4" s="1"/>
  <c r="G111" i="4"/>
  <c r="H111" i="4"/>
  <c r="I111" i="4"/>
  <c r="I112" i="4" s="1"/>
  <c r="G112" i="4"/>
  <c r="H112" i="4"/>
  <c r="G113" i="4"/>
  <c r="H113" i="4"/>
  <c r="I113" i="4"/>
  <c r="D122" i="4"/>
  <c r="E122" i="4"/>
  <c r="F122" i="4"/>
  <c r="G122" i="4"/>
  <c r="H122" i="4"/>
  <c r="I122" i="4"/>
  <c r="D123" i="4"/>
  <c r="E123" i="4"/>
  <c r="F123" i="4"/>
  <c r="G123" i="4"/>
  <c r="H123" i="4"/>
  <c r="I123" i="4"/>
  <c r="D124" i="4"/>
  <c r="D125" i="4" s="1"/>
  <c r="E124" i="4"/>
  <c r="E125" i="4" s="1"/>
  <c r="F124" i="4"/>
  <c r="F126" i="4" s="1"/>
  <c r="G124" i="4"/>
  <c r="H124" i="4"/>
  <c r="I124" i="4"/>
  <c r="I125" i="4" s="1"/>
  <c r="G125" i="4"/>
  <c r="H125" i="4"/>
  <c r="G126" i="4"/>
  <c r="H126" i="4"/>
  <c r="I126" i="4"/>
  <c r="D137" i="4"/>
  <c r="E137" i="4"/>
  <c r="F137" i="4"/>
  <c r="G137" i="4"/>
  <c r="H13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D152" i="4" s="1"/>
  <c r="E150" i="4"/>
  <c r="E151" i="4" s="1"/>
  <c r="F150" i="4"/>
  <c r="F152" i="4" s="1"/>
  <c r="G150" i="4"/>
  <c r="G152" i="4" s="1"/>
  <c r="H150" i="4"/>
  <c r="I150" i="4"/>
  <c r="H151" i="4"/>
  <c r="I151" i="4"/>
  <c r="H152" i="4"/>
  <c r="I152" i="4"/>
  <c r="C150" i="4"/>
  <c r="C152" i="4" s="1"/>
  <c r="C149" i="4"/>
  <c r="C148" i="4"/>
  <c r="C137" i="4"/>
  <c r="C139" i="4" s="1"/>
  <c r="C136" i="4"/>
  <c r="C135" i="4"/>
  <c r="C124" i="4"/>
  <c r="C126" i="4" s="1"/>
  <c r="C123" i="4"/>
  <c r="C122" i="4"/>
  <c r="C111" i="4"/>
  <c r="C113" i="4" s="1"/>
  <c r="C110" i="4"/>
  <c r="C109" i="4"/>
  <c r="I100" i="4" l="1"/>
  <c r="E113" i="4"/>
  <c r="D113" i="4"/>
  <c r="F112" i="4"/>
  <c r="E126" i="4"/>
  <c r="D126" i="4"/>
  <c r="F125" i="4"/>
  <c r="F151" i="4"/>
  <c r="E152" i="4"/>
  <c r="G151" i="4"/>
  <c r="D151" i="4"/>
  <c r="C151" i="4"/>
  <c r="C138" i="4"/>
  <c r="C125" i="4"/>
  <c r="C112" i="4"/>
  <c r="B162" i="4" l="1"/>
  <c r="C162" i="4" s="1"/>
  <c r="C98" i="4" l="1"/>
  <c r="C61" i="4" l="1"/>
  <c r="D61" i="4"/>
  <c r="E61" i="4"/>
  <c r="F61" i="4"/>
  <c r="G61" i="4"/>
  <c r="H61" i="4"/>
  <c r="I61" i="4"/>
  <c r="J61" i="4"/>
  <c r="K61" i="4"/>
  <c r="L61" i="4"/>
  <c r="C62" i="4"/>
  <c r="D62" i="4"/>
  <c r="E62" i="4"/>
  <c r="F62" i="4"/>
  <c r="G62" i="4"/>
  <c r="G131" i="4" s="1"/>
  <c r="H62" i="4"/>
  <c r="I62" i="4"/>
  <c r="J62" i="4"/>
  <c r="K62" i="4"/>
  <c r="L62" i="4"/>
  <c r="C63" i="4"/>
  <c r="D63" i="4"/>
  <c r="E63" i="4"/>
  <c r="F63" i="4"/>
  <c r="G63" i="4"/>
  <c r="H63" i="4"/>
  <c r="I63" i="4"/>
  <c r="J63" i="4"/>
  <c r="K63" i="4"/>
  <c r="L63" i="4"/>
  <c r="C64" i="4"/>
  <c r="D64" i="4"/>
  <c r="E64" i="4"/>
  <c r="F64" i="4"/>
  <c r="G64" i="4"/>
  <c r="H64" i="4"/>
  <c r="I64" i="4"/>
  <c r="J64" i="4"/>
  <c r="K64" i="4"/>
  <c r="L64" i="4"/>
  <c r="C65" i="4"/>
  <c r="D65" i="4"/>
  <c r="E65" i="4"/>
  <c r="F65" i="4"/>
  <c r="G65" i="4"/>
  <c r="H65" i="4"/>
  <c r="I65" i="4"/>
  <c r="J65" i="4"/>
  <c r="K65" i="4"/>
  <c r="L65" i="4"/>
  <c r="C66" i="4"/>
  <c r="D66" i="4"/>
  <c r="E66" i="4"/>
  <c r="F66" i="4"/>
  <c r="G66" i="4"/>
  <c r="H66" i="4"/>
  <c r="I66" i="4"/>
  <c r="J66" i="4"/>
  <c r="K66" i="4"/>
  <c r="L66" i="4"/>
  <c r="C67" i="4"/>
  <c r="D67" i="4"/>
  <c r="E67" i="4"/>
  <c r="F67" i="4"/>
  <c r="G67" i="4"/>
  <c r="H67" i="4"/>
  <c r="I67" i="4"/>
  <c r="J67" i="4"/>
  <c r="K67" i="4"/>
  <c r="L67" i="4"/>
  <c r="C68" i="4"/>
  <c r="D68" i="4"/>
  <c r="E68" i="4"/>
  <c r="F68" i="4"/>
  <c r="G68" i="4"/>
  <c r="H68" i="4"/>
  <c r="I68" i="4"/>
  <c r="J68" i="4"/>
  <c r="K68" i="4"/>
  <c r="L68" i="4"/>
  <c r="C69" i="4"/>
  <c r="D69" i="4"/>
  <c r="E69" i="4"/>
  <c r="F69" i="4"/>
  <c r="G69" i="4"/>
  <c r="H69" i="4"/>
  <c r="I69" i="4"/>
  <c r="J69" i="4"/>
  <c r="K69" i="4"/>
  <c r="L69" i="4"/>
  <c r="C70" i="4"/>
  <c r="D70" i="4"/>
  <c r="E70" i="4"/>
  <c r="F70" i="4"/>
  <c r="G70" i="4"/>
  <c r="H70" i="4"/>
  <c r="I70" i="4"/>
  <c r="J70" i="4"/>
  <c r="K70" i="4"/>
  <c r="L70" i="4"/>
  <c r="C71" i="4"/>
  <c r="D71" i="4"/>
  <c r="E71" i="4"/>
  <c r="F71" i="4"/>
  <c r="G71" i="4"/>
  <c r="H71" i="4"/>
  <c r="I71" i="4"/>
  <c r="J71" i="4"/>
  <c r="K71" i="4"/>
  <c r="L71" i="4"/>
  <c r="C72" i="4"/>
  <c r="D72" i="4"/>
  <c r="E72" i="4"/>
  <c r="F72" i="4"/>
  <c r="G72" i="4"/>
  <c r="H72" i="4"/>
  <c r="I72" i="4"/>
  <c r="J72" i="4"/>
  <c r="K72" i="4"/>
  <c r="L72" i="4"/>
  <c r="C73" i="4"/>
  <c r="D73" i="4"/>
  <c r="E73" i="4"/>
  <c r="F73" i="4"/>
  <c r="G73" i="4"/>
  <c r="H73" i="4"/>
  <c r="I73" i="4"/>
  <c r="J73" i="4"/>
  <c r="K73" i="4"/>
  <c r="L73" i="4"/>
  <c r="C74" i="4"/>
  <c r="D74" i="4"/>
  <c r="E74" i="4"/>
  <c r="F74" i="4"/>
  <c r="G74" i="4"/>
  <c r="H74" i="4"/>
  <c r="I74" i="4"/>
  <c r="J74" i="4"/>
  <c r="K74" i="4"/>
  <c r="L74" i="4"/>
  <c r="C75" i="4"/>
  <c r="D75" i="4"/>
  <c r="E75" i="4"/>
  <c r="F75" i="4"/>
  <c r="G75" i="4"/>
  <c r="H75" i="4"/>
  <c r="I75" i="4"/>
  <c r="J75" i="4"/>
  <c r="K75" i="4"/>
  <c r="L75" i="4"/>
  <c r="C76" i="4"/>
  <c r="D76" i="4"/>
  <c r="E76" i="4"/>
  <c r="F76" i="4"/>
  <c r="G76" i="4"/>
  <c r="H76" i="4"/>
  <c r="I76" i="4"/>
  <c r="J76" i="4"/>
  <c r="K76" i="4"/>
  <c r="L76" i="4"/>
  <c r="C77" i="4"/>
  <c r="D77" i="4"/>
  <c r="E77" i="4"/>
  <c r="F77" i="4"/>
  <c r="G77" i="4"/>
  <c r="H77" i="4"/>
  <c r="I77" i="4"/>
  <c r="J77" i="4"/>
  <c r="K77" i="4"/>
  <c r="L77" i="4"/>
  <c r="C78" i="4"/>
  <c r="D78" i="4"/>
  <c r="E78" i="4"/>
  <c r="F78" i="4"/>
  <c r="G78" i="4"/>
  <c r="H78" i="4"/>
  <c r="I78" i="4"/>
  <c r="J78" i="4"/>
  <c r="K78" i="4"/>
  <c r="L78" i="4"/>
  <c r="C79" i="4"/>
  <c r="D79" i="4"/>
  <c r="E79" i="4"/>
  <c r="F79" i="4"/>
  <c r="G79" i="4"/>
  <c r="H79" i="4"/>
  <c r="I79" i="4"/>
  <c r="J79" i="4"/>
  <c r="K79" i="4"/>
  <c r="L79" i="4"/>
  <c r="C80" i="4"/>
  <c r="D80" i="4"/>
  <c r="E80" i="4"/>
  <c r="F80" i="4"/>
  <c r="G80" i="4"/>
  <c r="H80" i="4"/>
  <c r="I80" i="4"/>
  <c r="J80" i="4"/>
  <c r="K80" i="4"/>
  <c r="L80" i="4"/>
  <c r="C81" i="4"/>
  <c r="D81" i="4"/>
  <c r="E81" i="4"/>
  <c r="F81" i="4"/>
  <c r="G81" i="4"/>
  <c r="H81" i="4"/>
  <c r="I81" i="4"/>
  <c r="J81" i="4"/>
  <c r="K81" i="4"/>
  <c r="L81" i="4"/>
  <c r="C82" i="4"/>
  <c r="D82" i="4"/>
  <c r="E82" i="4"/>
  <c r="F82" i="4"/>
  <c r="G82" i="4"/>
  <c r="H82" i="4"/>
  <c r="I82" i="4"/>
  <c r="J82" i="4"/>
  <c r="K82" i="4"/>
  <c r="L82" i="4"/>
  <c r="C83" i="4"/>
  <c r="D83" i="4"/>
  <c r="E83" i="4"/>
  <c r="F83" i="4"/>
  <c r="G83" i="4"/>
  <c r="H83" i="4"/>
  <c r="I83" i="4"/>
  <c r="J83" i="4"/>
  <c r="K83" i="4"/>
  <c r="L83" i="4"/>
  <c r="C84" i="4"/>
  <c r="D84" i="4"/>
  <c r="E84" i="4"/>
  <c r="F84" i="4"/>
  <c r="G84" i="4"/>
  <c r="H84" i="4"/>
  <c r="I84" i="4"/>
  <c r="J84" i="4"/>
  <c r="K84" i="4"/>
  <c r="L84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61" i="4"/>
  <c r="B60" i="4"/>
  <c r="C60" i="4"/>
  <c r="D60" i="4"/>
  <c r="E60" i="4"/>
  <c r="F60" i="4"/>
  <c r="G60" i="4"/>
  <c r="H60" i="4"/>
  <c r="I60" i="4"/>
  <c r="J60" i="4"/>
  <c r="K60" i="4"/>
  <c r="L60" i="4"/>
  <c r="A84" i="4"/>
  <c r="A85" i="4"/>
  <c r="A80" i="4"/>
  <c r="A81" i="4"/>
  <c r="A82" i="4"/>
  <c r="A83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G133" i="4" l="1"/>
  <c r="G136" i="4"/>
  <c r="G139" i="4"/>
  <c r="F130" i="4"/>
  <c r="H131" i="4"/>
  <c r="E130" i="4"/>
  <c r="D130" i="4"/>
  <c r="F131" i="4"/>
  <c r="C130" i="4"/>
  <c r="E131" i="4"/>
  <c r="D131" i="4"/>
  <c r="C131" i="4"/>
  <c r="H130" i="4"/>
  <c r="G130" i="4"/>
  <c r="F143" i="4"/>
  <c r="F145" i="4" s="1"/>
  <c r="H144" i="4"/>
  <c r="H146" i="4" s="1"/>
  <c r="D143" i="4"/>
  <c r="D145" i="4" s="1"/>
  <c r="F144" i="4"/>
  <c r="F146" i="4" s="1"/>
  <c r="E143" i="4"/>
  <c r="E145" i="4" s="1"/>
  <c r="C143" i="4"/>
  <c r="E144" i="4"/>
  <c r="E146" i="4" s="1"/>
  <c r="D144" i="4"/>
  <c r="D146" i="4" s="1"/>
  <c r="I143" i="4"/>
  <c r="I145" i="4" s="1"/>
  <c r="C144" i="4"/>
  <c r="H143" i="4"/>
  <c r="H145" i="4" s="1"/>
  <c r="G144" i="4"/>
  <c r="G146" i="4" s="1"/>
  <c r="G143" i="4"/>
  <c r="G145" i="4" s="1"/>
  <c r="I144" i="4"/>
  <c r="I146" i="4" s="1"/>
  <c r="M61" i="4"/>
  <c r="E104" i="4"/>
  <c r="E117" i="4"/>
  <c r="F104" i="4"/>
  <c r="F117" i="4"/>
  <c r="H105" i="4"/>
  <c r="H118" i="4"/>
  <c r="D117" i="4"/>
  <c r="D104" i="4"/>
  <c r="F118" i="4"/>
  <c r="F105" i="4"/>
  <c r="C104" i="4"/>
  <c r="C117" i="4"/>
  <c r="E118" i="4"/>
  <c r="E105" i="4"/>
  <c r="D118" i="4"/>
  <c r="D105" i="4"/>
  <c r="I104" i="4"/>
  <c r="I117" i="4"/>
  <c r="C105" i="4"/>
  <c r="C118" i="4"/>
  <c r="G118" i="4"/>
  <c r="G105" i="4"/>
  <c r="H104" i="4"/>
  <c r="H117" i="4"/>
  <c r="G104" i="4"/>
  <c r="G117" i="4"/>
  <c r="I105" i="4"/>
  <c r="I118" i="4"/>
  <c r="G91" i="4"/>
  <c r="C91" i="4"/>
  <c r="E91" i="4"/>
  <c r="K91" i="4"/>
  <c r="J91" i="4"/>
  <c r="H91" i="4"/>
  <c r="F91" i="4"/>
  <c r="M82" i="4"/>
  <c r="M78" i="4"/>
  <c r="M74" i="4"/>
  <c r="M70" i="4"/>
  <c r="M66" i="4"/>
  <c r="K92" i="4"/>
  <c r="C92" i="4"/>
  <c r="C94" i="4" s="1"/>
  <c r="M62" i="4"/>
  <c r="M81" i="4"/>
  <c r="M77" i="4"/>
  <c r="M73" i="4"/>
  <c r="M69" i="4"/>
  <c r="M65" i="4"/>
  <c r="I92" i="4"/>
  <c r="J92" i="4"/>
  <c r="H92" i="4"/>
  <c r="M84" i="4"/>
  <c r="M76" i="4"/>
  <c r="M72" i="4"/>
  <c r="M68" i="4"/>
  <c r="M64" i="4"/>
  <c r="G92" i="4"/>
  <c r="L91" i="4"/>
  <c r="D91" i="4"/>
  <c r="F92" i="4"/>
  <c r="M83" i="4"/>
  <c r="M79" i="4"/>
  <c r="M75" i="4"/>
  <c r="M71" i="4"/>
  <c r="M67" i="4"/>
  <c r="M63" i="4"/>
  <c r="E92" i="4"/>
  <c r="M80" i="4"/>
  <c r="L92" i="4"/>
  <c r="D92" i="4"/>
  <c r="I91" i="4"/>
  <c r="B11" i="14"/>
  <c r="F133" i="4" l="1"/>
  <c r="F139" i="4"/>
  <c r="F136" i="4"/>
  <c r="E132" i="4"/>
  <c r="E138" i="4"/>
  <c r="E135" i="4"/>
  <c r="D133" i="4"/>
  <c r="D136" i="4"/>
  <c r="D139" i="4"/>
  <c r="H132" i="4"/>
  <c r="H135" i="4"/>
  <c r="H138" i="4"/>
  <c r="H133" i="4"/>
  <c r="H136" i="4"/>
  <c r="H139" i="4"/>
  <c r="E133" i="4"/>
  <c r="E139" i="4"/>
  <c r="E136" i="4"/>
  <c r="D132" i="4"/>
  <c r="D135" i="4"/>
  <c r="D138" i="4"/>
  <c r="G132" i="4"/>
  <c r="G135" i="4"/>
  <c r="G138" i="4"/>
  <c r="F132" i="4"/>
  <c r="F138" i="4"/>
  <c r="F135" i="4"/>
  <c r="M130" i="4"/>
  <c r="M132" i="4" s="1"/>
  <c r="C132" i="4"/>
  <c r="M131" i="4"/>
  <c r="M133" i="4" s="1"/>
  <c r="C133" i="4"/>
  <c r="D107" i="4"/>
  <c r="H119" i="4"/>
  <c r="D119" i="4"/>
  <c r="C145" i="4"/>
  <c r="M143" i="4"/>
  <c r="M145" i="4" s="1"/>
  <c r="G94" i="4"/>
  <c r="F120" i="4"/>
  <c r="H120" i="4"/>
  <c r="G106" i="4"/>
  <c r="H106" i="4"/>
  <c r="E120" i="4"/>
  <c r="H107" i="4"/>
  <c r="I106" i="4"/>
  <c r="D94" i="4"/>
  <c r="L94" i="4"/>
  <c r="C120" i="4"/>
  <c r="F119" i="4"/>
  <c r="I94" i="4"/>
  <c r="E106" i="4"/>
  <c r="I93" i="4"/>
  <c r="E107" i="4"/>
  <c r="F94" i="4"/>
  <c r="I120" i="4"/>
  <c r="I107" i="4"/>
  <c r="C107" i="4"/>
  <c r="C106" i="4"/>
  <c r="F106" i="4"/>
  <c r="C146" i="4"/>
  <c r="M144" i="4"/>
  <c r="M146" i="4" s="1"/>
  <c r="K94" i="4"/>
  <c r="D106" i="4"/>
  <c r="D120" i="4"/>
  <c r="G107" i="4"/>
  <c r="G120" i="4"/>
  <c r="C119" i="4"/>
  <c r="E94" i="4"/>
  <c r="D93" i="4"/>
  <c r="H94" i="4"/>
  <c r="L93" i="4"/>
  <c r="J94" i="4"/>
  <c r="G119" i="4"/>
  <c r="I119" i="4"/>
  <c r="F107" i="4"/>
  <c r="E119" i="4"/>
  <c r="C96" i="4"/>
  <c r="C93" i="4"/>
  <c r="F93" i="4"/>
  <c r="H93" i="4"/>
  <c r="J93" i="4"/>
  <c r="G93" i="4"/>
  <c r="K93" i="4"/>
  <c r="E93" i="4"/>
  <c r="M117" i="4"/>
  <c r="M119" i="4" s="1"/>
  <c r="C99" i="4"/>
  <c r="M118" i="4"/>
  <c r="M120" i="4" s="1"/>
  <c r="M104" i="4"/>
  <c r="M106" i="4" s="1"/>
  <c r="M105" i="4"/>
  <c r="M107" i="4" s="1"/>
  <c r="C100" i="4"/>
  <c r="C97" i="4"/>
  <c r="M92" i="4"/>
  <c r="M94" i="4" s="1"/>
  <c r="M91" i="4"/>
  <c r="M93" i="4" s="1"/>
  <c r="M135" i="4" l="1"/>
  <c r="M138" i="4"/>
  <c r="M152" i="4"/>
  <c r="M136" i="4"/>
  <c r="M151" i="4"/>
  <c r="M148" i="4"/>
  <c r="M139" i="4"/>
  <c r="M149" i="4"/>
  <c r="J61" i="2"/>
  <c r="K61" i="2" s="1"/>
  <c r="J62" i="2"/>
  <c r="J30" i="2"/>
  <c r="K30" i="2" s="1"/>
  <c r="J31" i="2"/>
  <c r="K31" i="2" s="1"/>
  <c r="K62" i="2" l="1"/>
  <c r="E8" i="15"/>
  <c r="J5" i="15"/>
  <c r="B5" i="15"/>
  <c r="J4" i="15"/>
  <c r="B4" i="15"/>
  <c r="J3" i="15"/>
  <c r="A3" i="15"/>
  <c r="J2" i="15"/>
  <c r="E2" i="15"/>
  <c r="A2" i="15"/>
  <c r="A1" i="15"/>
  <c r="G68" i="14"/>
  <c r="F68" i="14"/>
  <c r="E68" i="14"/>
  <c r="D68" i="14"/>
  <c r="C68" i="14"/>
  <c r="B68" i="14"/>
  <c r="G67" i="14"/>
  <c r="F67" i="14"/>
  <c r="E67" i="14"/>
  <c r="D67" i="14"/>
  <c r="C67" i="14"/>
  <c r="B67" i="14"/>
  <c r="G66" i="14"/>
  <c r="F66" i="14"/>
  <c r="E66" i="14"/>
  <c r="D66" i="14"/>
  <c r="C66" i="14"/>
  <c r="B66" i="14"/>
  <c r="G65" i="14"/>
  <c r="F65" i="14"/>
  <c r="E65" i="14"/>
  <c r="D65" i="14"/>
  <c r="C65" i="14"/>
  <c r="B65" i="14"/>
  <c r="G64" i="14"/>
  <c r="F64" i="14"/>
  <c r="E64" i="14"/>
  <c r="D64" i="14"/>
  <c r="C64" i="14"/>
  <c r="B64" i="14"/>
  <c r="G63" i="14"/>
  <c r="F63" i="14"/>
  <c r="E63" i="14"/>
  <c r="D63" i="14"/>
  <c r="C63" i="14"/>
  <c r="B63" i="14"/>
  <c r="G62" i="14"/>
  <c r="F62" i="14"/>
  <c r="E62" i="14"/>
  <c r="D62" i="14"/>
  <c r="C62" i="14"/>
  <c r="B62" i="14"/>
  <c r="G61" i="14"/>
  <c r="F61" i="14"/>
  <c r="E61" i="14"/>
  <c r="D61" i="14"/>
  <c r="C61" i="14"/>
  <c r="B61" i="14"/>
  <c r="G60" i="14"/>
  <c r="F60" i="14"/>
  <c r="E60" i="14"/>
  <c r="D60" i="14"/>
  <c r="C60" i="14"/>
  <c r="B60" i="14"/>
  <c r="G59" i="14"/>
  <c r="F59" i="14"/>
  <c r="E59" i="14"/>
  <c r="D59" i="14"/>
  <c r="C59" i="14"/>
  <c r="B59" i="14"/>
  <c r="G58" i="14"/>
  <c r="F58" i="14"/>
  <c r="E58" i="14"/>
  <c r="D58" i="14"/>
  <c r="C58" i="14"/>
  <c r="B58" i="14"/>
  <c r="G57" i="14"/>
  <c r="F57" i="14"/>
  <c r="E57" i="14"/>
  <c r="D57" i="14"/>
  <c r="C57" i="14"/>
  <c r="B57" i="14"/>
  <c r="G56" i="14"/>
  <c r="F56" i="14"/>
  <c r="E56" i="14"/>
  <c r="D56" i="14"/>
  <c r="C56" i="14"/>
  <c r="B56" i="14"/>
  <c r="G55" i="14"/>
  <c r="F55" i="14"/>
  <c r="E55" i="14"/>
  <c r="D55" i="14"/>
  <c r="C55" i="14"/>
  <c r="B55" i="14"/>
  <c r="G54" i="14"/>
  <c r="F54" i="14"/>
  <c r="E54" i="14"/>
  <c r="D54" i="14"/>
  <c r="C54" i="14"/>
  <c r="B54" i="14"/>
  <c r="G53" i="14"/>
  <c r="F53" i="14"/>
  <c r="E53" i="14"/>
  <c r="D53" i="14"/>
  <c r="C53" i="14"/>
  <c r="B53" i="14"/>
  <c r="G52" i="14"/>
  <c r="F52" i="14"/>
  <c r="E52" i="14"/>
  <c r="D52" i="14"/>
  <c r="C52" i="14"/>
  <c r="B52" i="14"/>
  <c r="G51" i="14"/>
  <c r="F51" i="14"/>
  <c r="E51" i="14"/>
  <c r="D51" i="14"/>
  <c r="C51" i="14"/>
  <c r="B51" i="14"/>
  <c r="G50" i="14"/>
  <c r="F50" i="14"/>
  <c r="E50" i="14"/>
  <c r="D50" i="14"/>
  <c r="C50" i="14"/>
  <c r="B50" i="14"/>
  <c r="G49" i="14"/>
  <c r="F49" i="14"/>
  <c r="E49" i="14"/>
  <c r="D49" i="14"/>
  <c r="C49" i="14"/>
  <c r="B49" i="14"/>
  <c r="G48" i="14"/>
  <c r="F48" i="14"/>
  <c r="E48" i="14"/>
  <c r="D48" i="14"/>
  <c r="C48" i="14"/>
  <c r="B48" i="14"/>
  <c r="G47" i="14"/>
  <c r="F47" i="14"/>
  <c r="E47" i="14"/>
  <c r="D47" i="14"/>
  <c r="C47" i="14"/>
  <c r="B47" i="14"/>
  <c r="G46" i="14"/>
  <c r="F46" i="14"/>
  <c r="E46" i="14"/>
  <c r="D46" i="14"/>
  <c r="C46" i="14"/>
  <c r="B46" i="14"/>
  <c r="G45" i="14"/>
  <c r="F45" i="14"/>
  <c r="E45" i="14"/>
  <c r="D45" i="14"/>
  <c r="C45" i="14"/>
  <c r="B45" i="14"/>
  <c r="G36" i="14"/>
  <c r="F36" i="14"/>
  <c r="E36" i="14"/>
  <c r="D36" i="14"/>
  <c r="C36" i="14"/>
  <c r="B36" i="14"/>
  <c r="G35" i="14"/>
  <c r="F35" i="14"/>
  <c r="E35" i="14"/>
  <c r="D35" i="14"/>
  <c r="C35" i="14"/>
  <c r="B35" i="14"/>
  <c r="G34" i="14"/>
  <c r="F34" i="14"/>
  <c r="E34" i="14"/>
  <c r="D34" i="14"/>
  <c r="C34" i="14"/>
  <c r="B34" i="14"/>
  <c r="G33" i="14"/>
  <c r="F33" i="14"/>
  <c r="E33" i="14"/>
  <c r="D33" i="14"/>
  <c r="C33" i="14"/>
  <c r="B33" i="14"/>
  <c r="G32" i="14"/>
  <c r="F32" i="14"/>
  <c r="E32" i="14"/>
  <c r="D32" i="14"/>
  <c r="C32" i="14"/>
  <c r="B32" i="14"/>
  <c r="G31" i="14"/>
  <c r="F31" i="14"/>
  <c r="E31" i="14"/>
  <c r="D31" i="14"/>
  <c r="C31" i="14"/>
  <c r="B31" i="14"/>
  <c r="G30" i="14"/>
  <c r="F30" i="14"/>
  <c r="E30" i="14"/>
  <c r="D30" i="14"/>
  <c r="C30" i="14"/>
  <c r="B30" i="14"/>
  <c r="G29" i="14"/>
  <c r="F29" i="14"/>
  <c r="E29" i="14"/>
  <c r="D29" i="14"/>
  <c r="C29" i="14"/>
  <c r="B29" i="14"/>
  <c r="G28" i="14"/>
  <c r="F28" i="14"/>
  <c r="E28" i="14"/>
  <c r="D28" i="14"/>
  <c r="C28" i="14"/>
  <c r="B28" i="14"/>
  <c r="G27" i="14"/>
  <c r="F27" i="14"/>
  <c r="E27" i="14"/>
  <c r="D27" i="14"/>
  <c r="C27" i="14"/>
  <c r="B27" i="14"/>
  <c r="G26" i="14"/>
  <c r="F26" i="14"/>
  <c r="E26" i="14"/>
  <c r="D26" i="14"/>
  <c r="C26" i="14"/>
  <c r="B26" i="14"/>
  <c r="G25" i="14"/>
  <c r="F25" i="14"/>
  <c r="E25" i="14"/>
  <c r="D25" i="14"/>
  <c r="C25" i="14"/>
  <c r="B25" i="14"/>
  <c r="G24" i="14"/>
  <c r="F24" i="14"/>
  <c r="E24" i="14"/>
  <c r="D24" i="14"/>
  <c r="C24" i="14"/>
  <c r="B24" i="14"/>
  <c r="G23" i="14"/>
  <c r="F23" i="14"/>
  <c r="E23" i="14"/>
  <c r="D23" i="14"/>
  <c r="C23" i="14"/>
  <c r="B23" i="14"/>
  <c r="G22" i="14"/>
  <c r="F22" i="14"/>
  <c r="E22" i="14"/>
  <c r="D22" i="14"/>
  <c r="C22" i="14"/>
  <c r="B22" i="14"/>
  <c r="G21" i="14"/>
  <c r="F21" i="14"/>
  <c r="E21" i="14"/>
  <c r="D21" i="14"/>
  <c r="C21" i="14"/>
  <c r="B21" i="14"/>
  <c r="G20" i="14"/>
  <c r="F20" i="14"/>
  <c r="E20" i="14"/>
  <c r="D20" i="14"/>
  <c r="C20" i="14"/>
  <c r="B20" i="14"/>
  <c r="G19" i="14"/>
  <c r="F19" i="14"/>
  <c r="E19" i="14"/>
  <c r="D19" i="14"/>
  <c r="C19" i="14"/>
  <c r="B19" i="14"/>
  <c r="G18" i="14"/>
  <c r="F18" i="14"/>
  <c r="E18" i="14"/>
  <c r="D18" i="14"/>
  <c r="C18" i="14"/>
  <c r="B18" i="14"/>
  <c r="G17" i="14"/>
  <c r="F17" i="14"/>
  <c r="E17" i="14"/>
  <c r="D17" i="14"/>
  <c r="C17" i="14"/>
  <c r="B17" i="14"/>
  <c r="G16" i="14"/>
  <c r="F16" i="14"/>
  <c r="E16" i="14"/>
  <c r="D16" i="14"/>
  <c r="C16" i="14"/>
  <c r="B16" i="14"/>
  <c r="G15" i="14"/>
  <c r="F15" i="14"/>
  <c r="E15" i="14"/>
  <c r="D15" i="14"/>
  <c r="C15" i="14"/>
  <c r="B15" i="14"/>
  <c r="G14" i="14"/>
  <c r="F14" i="14"/>
  <c r="E14" i="14"/>
  <c r="D14" i="14"/>
  <c r="C14" i="14"/>
  <c r="B14" i="14"/>
  <c r="G13" i="14"/>
  <c r="F13" i="14"/>
  <c r="E13" i="14"/>
  <c r="D13" i="14"/>
  <c r="C13" i="14"/>
  <c r="E8" i="14"/>
  <c r="J5" i="14"/>
  <c r="B5" i="14"/>
  <c r="J4" i="14"/>
  <c r="B4" i="14"/>
  <c r="J3" i="14"/>
  <c r="A3" i="14"/>
  <c r="J2" i="14"/>
  <c r="E2" i="14"/>
  <c r="A2" i="14"/>
  <c r="A1" i="14"/>
  <c r="B13" i="14"/>
  <c r="G78" i="14" l="1"/>
  <c r="G73" i="15"/>
  <c r="J46" i="15"/>
  <c r="G38" i="15"/>
  <c r="F38" i="15"/>
  <c r="F73" i="15" s="1"/>
  <c r="E38" i="15"/>
  <c r="E73" i="15" s="1"/>
  <c r="D38" i="15"/>
  <c r="D73" i="15" s="1"/>
  <c r="C38" i="15"/>
  <c r="C73" i="15" s="1"/>
  <c r="B38" i="15"/>
  <c r="B73" i="15" s="1"/>
  <c r="B44" i="15"/>
  <c r="B9" i="15"/>
  <c r="G44" i="14"/>
  <c r="F44" i="14"/>
  <c r="E44" i="14"/>
  <c r="D44" i="14"/>
  <c r="C44" i="14"/>
  <c r="B44" i="14"/>
  <c r="J43" i="14"/>
  <c r="I43" i="14"/>
  <c r="B43" i="14"/>
  <c r="B41" i="14"/>
  <c r="B9" i="14"/>
  <c r="O9" i="2" l="1"/>
  <c r="O5" i="2"/>
  <c r="I57" i="6" l="1"/>
  <c r="I54" i="6"/>
  <c r="I51" i="6"/>
  <c r="I48" i="6"/>
  <c r="H51" i="6" l="1"/>
  <c r="H48" i="6"/>
  <c r="H54" i="6"/>
  <c r="H57" i="6"/>
  <c r="U32" i="13"/>
  <c r="U33" i="13"/>
  <c r="U34" i="13"/>
  <c r="M113" i="4" l="1"/>
  <c r="M126" i="4"/>
  <c r="M110" i="4"/>
  <c r="M109" i="4"/>
  <c r="M122" i="4"/>
  <c r="M96" i="4"/>
  <c r="M99" i="4"/>
  <c r="M100" i="4"/>
  <c r="M123" i="4"/>
  <c r="M97" i="4"/>
  <c r="M112" i="4"/>
  <c r="M125" i="4"/>
  <c r="J59" i="2" l="1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U72" i="13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S75" i="13" s="1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U76" i="13" s="1"/>
  <c r="T49" i="13"/>
  <c r="S49" i="13"/>
  <c r="R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U40" i="13" s="1"/>
  <c r="T20" i="13"/>
  <c r="S20" i="13"/>
  <c r="R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T14" i="13"/>
  <c r="S14" i="13"/>
  <c r="S39" i="13" s="1"/>
  <c r="R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J8" i="13"/>
  <c r="U5" i="13"/>
  <c r="B5" i="13"/>
  <c r="B45" i="13" s="1"/>
  <c r="U4" i="13"/>
  <c r="B4" i="13"/>
  <c r="B10" i="13" s="1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B45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B10" i="12"/>
  <c r="H8" i="12"/>
  <c r="O5" i="12"/>
  <c r="B5" i="12"/>
  <c r="O4" i="12"/>
  <c r="B4" i="12"/>
  <c r="O3" i="12"/>
  <c r="A3" i="12"/>
  <c r="O2" i="12"/>
  <c r="H2" i="12"/>
  <c r="A2" i="12"/>
  <c r="A1" i="12"/>
  <c r="K73" i="11"/>
  <c r="I73" i="11"/>
  <c r="H73" i="11"/>
  <c r="G73" i="11"/>
  <c r="C73" i="11"/>
  <c r="N46" i="11"/>
  <c r="K38" i="11"/>
  <c r="J38" i="11"/>
  <c r="J73" i="11" s="1"/>
  <c r="I38" i="11"/>
  <c r="H38" i="11"/>
  <c r="G38" i="11"/>
  <c r="F38" i="11"/>
  <c r="F73" i="11" s="1"/>
  <c r="E38" i="11"/>
  <c r="E73" i="11" s="1"/>
  <c r="D38" i="11"/>
  <c r="D73" i="11" s="1"/>
  <c r="C38" i="1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B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9" i="10"/>
  <c r="G8" i="10"/>
  <c r="N5" i="10"/>
  <c r="B5" i="10"/>
  <c r="B41" i="10" s="1"/>
  <c r="N4" i="10"/>
  <c r="B4" i="10"/>
  <c r="N3" i="10"/>
  <c r="A3" i="10"/>
  <c r="N2" i="10"/>
  <c r="G2" i="10"/>
  <c r="A2" i="10"/>
  <c r="A1" i="10"/>
  <c r="K46" i="9"/>
  <c r="B44" i="9"/>
  <c r="H38" i="9"/>
  <c r="H73" i="9" s="1"/>
  <c r="G38" i="9"/>
  <c r="G73" i="9" s="1"/>
  <c r="F38" i="9"/>
  <c r="F73" i="9" s="1"/>
  <c r="E38" i="9"/>
  <c r="E73" i="9" s="1"/>
  <c r="D38" i="9"/>
  <c r="D73" i="9" s="1"/>
  <c r="C38" i="9"/>
  <c r="C73" i="9" s="1"/>
  <c r="B38" i="9"/>
  <c r="B73" i="9" s="1"/>
  <c r="B9" i="9"/>
  <c r="F8" i="9"/>
  <c r="K5" i="9"/>
  <c r="B5" i="9"/>
  <c r="K4" i="9"/>
  <c r="B4" i="9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K43" i="8"/>
  <c r="J43" i="8"/>
  <c r="B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B11" i="8"/>
  <c r="B9" i="8"/>
  <c r="F8" i="8"/>
  <c r="K5" i="8"/>
  <c r="B5" i="8"/>
  <c r="B41" i="8" s="1"/>
  <c r="K4" i="8"/>
  <c r="B4" i="8"/>
  <c r="K3" i="8"/>
  <c r="A3" i="8"/>
  <c r="K2" i="8"/>
  <c r="F2" i="8"/>
  <c r="A2" i="8"/>
  <c r="A1" i="8"/>
  <c r="AB37" i="7"/>
  <c r="AA37" i="7"/>
  <c r="Z37" i="7"/>
  <c r="Y37" i="7"/>
  <c r="X37" i="7"/>
  <c r="W37" i="7"/>
  <c r="V37" i="7"/>
  <c r="R37" i="7"/>
  <c r="Q37" i="7"/>
  <c r="P37" i="7"/>
  <c r="O37" i="7"/>
  <c r="N37" i="7"/>
  <c r="M37" i="7"/>
  <c r="L37" i="7"/>
  <c r="H37" i="7"/>
  <c r="G37" i="7"/>
  <c r="F37" i="7"/>
  <c r="E37" i="7"/>
  <c r="D37" i="7"/>
  <c r="C37" i="7"/>
  <c r="B37" i="7"/>
  <c r="AB36" i="7"/>
  <c r="AA36" i="7"/>
  <c r="Z36" i="7"/>
  <c r="Y36" i="7"/>
  <c r="X36" i="7"/>
  <c r="W36" i="7"/>
  <c r="V36" i="7"/>
  <c r="R36" i="7"/>
  <c r="Q36" i="7"/>
  <c r="P36" i="7"/>
  <c r="O36" i="7"/>
  <c r="N36" i="7"/>
  <c r="M36" i="7"/>
  <c r="L36" i="7"/>
  <c r="H36" i="7"/>
  <c r="G36" i="7"/>
  <c r="F36" i="7"/>
  <c r="E36" i="7"/>
  <c r="D36" i="7"/>
  <c r="C36" i="7"/>
  <c r="B36" i="7"/>
  <c r="AB35" i="7"/>
  <c r="AA35" i="7"/>
  <c r="Z35" i="7"/>
  <c r="Y35" i="7"/>
  <c r="X35" i="7"/>
  <c r="W35" i="7"/>
  <c r="V35" i="7"/>
  <c r="R35" i="7"/>
  <c r="Q35" i="7"/>
  <c r="P35" i="7"/>
  <c r="O35" i="7"/>
  <c r="N35" i="7"/>
  <c r="M35" i="7"/>
  <c r="L35" i="7"/>
  <c r="H35" i="7"/>
  <c r="G35" i="7"/>
  <c r="F35" i="7"/>
  <c r="E35" i="7"/>
  <c r="D35" i="7"/>
  <c r="C35" i="7"/>
  <c r="B35" i="7"/>
  <c r="AB34" i="7"/>
  <c r="AA34" i="7"/>
  <c r="Z34" i="7"/>
  <c r="Y34" i="7"/>
  <c r="X34" i="7"/>
  <c r="W34" i="7"/>
  <c r="V34" i="7"/>
  <c r="R34" i="7"/>
  <c r="Q34" i="7"/>
  <c r="P34" i="7"/>
  <c r="O34" i="7"/>
  <c r="N34" i="7"/>
  <c r="M34" i="7"/>
  <c r="L34" i="7"/>
  <c r="H34" i="7"/>
  <c r="G34" i="7"/>
  <c r="F34" i="7"/>
  <c r="E34" i="7"/>
  <c r="D34" i="7"/>
  <c r="C34" i="7"/>
  <c r="B34" i="7"/>
  <c r="AB33" i="7"/>
  <c r="AA33" i="7"/>
  <c r="Z33" i="7"/>
  <c r="Y33" i="7"/>
  <c r="X33" i="7"/>
  <c r="W33" i="7"/>
  <c r="V33" i="7"/>
  <c r="R33" i="7"/>
  <c r="Q33" i="7"/>
  <c r="P33" i="7"/>
  <c r="O33" i="7"/>
  <c r="N33" i="7"/>
  <c r="M33" i="7"/>
  <c r="L33" i="7"/>
  <c r="H33" i="7"/>
  <c r="G33" i="7"/>
  <c r="F33" i="7"/>
  <c r="E33" i="7"/>
  <c r="D33" i="7"/>
  <c r="C33" i="7"/>
  <c r="B33" i="7"/>
  <c r="AB32" i="7"/>
  <c r="AA32" i="7"/>
  <c r="Z32" i="7"/>
  <c r="Y32" i="7"/>
  <c r="X32" i="7"/>
  <c r="W32" i="7"/>
  <c r="V32" i="7"/>
  <c r="R32" i="7"/>
  <c r="Q32" i="7"/>
  <c r="P32" i="7"/>
  <c r="O32" i="7"/>
  <c r="N32" i="7"/>
  <c r="M32" i="7"/>
  <c r="L32" i="7"/>
  <c r="H32" i="7"/>
  <c r="G32" i="7"/>
  <c r="F32" i="7"/>
  <c r="E32" i="7"/>
  <c r="D32" i="7"/>
  <c r="C32" i="7"/>
  <c r="B32" i="7"/>
  <c r="AB31" i="7"/>
  <c r="AA31" i="7"/>
  <c r="Z31" i="7"/>
  <c r="Y31" i="7"/>
  <c r="X31" i="7"/>
  <c r="W31" i="7"/>
  <c r="V31" i="7"/>
  <c r="R31" i="7"/>
  <c r="Q31" i="7"/>
  <c r="P31" i="7"/>
  <c r="O31" i="7"/>
  <c r="N31" i="7"/>
  <c r="M31" i="7"/>
  <c r="L31" i="7"/>
  <c r="H31" i="7"/>
  <c r="G31" i="7"/>
  <c r="F31" i="7"/>
  <c r="E31" i="7"/>
  <c r="D31" i="7"/>
  <c r="C31" i="7"/>
  <c r="B31" i="7"/>
  <c r="AB30" i="7"/>
  <c r="AA30" i="7"/>
  <c r="Z30" i="7"/>
  <c r="Y30" i="7"/>
  <c r="X30" i="7"/>
  <c r="W30" i="7"/>
  <c r="V30" i="7"/>
  <c r="R30" i="7"/>
  <c r="Q30" i="7"/>
  <c r="P30" i="7"/>
  <c r="O30" i="7"/>
  <c r="N30" i="7"/>
  <c r="M30" i="7"/>
  <c r="L30" i="7"/>
  <c r="H30" i="7"/>
  <c r="G30" i="7"/>
  <c r="F30" i="7"/>
  <c r="E30" i="7"/>
  <c r="D30" i="7"/>
  <c r="C30" i="7"/>
  <c r="B30" i="7"/>
  <c r="AB29" i="7"/>
  <c r="AA29" i="7"/>
  <c r="Z29" i="7"/>
  <c r="Y29" i="7"/>
  <c r="X29" i="7"/>
  <c r="W29" i="7"/>
  <c r="V29" i="7"/>
  <c r="R29" i="7"/>
  <c r="Q29" i="7"/>
  <c r="P29" i="7"/>
  <c r="O29" i="7"/>
  <c r="N29" i="7"/>
  <c r="M29" i="7"/>
  <c r="L29" i="7"/>
  <c r="H29" i="7"/>
  <c r="G29" i="7"/>
  <c r="F29" i="7"/>
  <c r="E29" i="7"/>
  <c r="D29" i="7"/>
  <c r="C29" i="7"/>
  <c r="B29" i="7"/>
  <c r="AB28" i="7"/>
  <c r="AA28" i="7"/>
  <c r="Z28" i="7"/>
  <c r="Y28" i="7"/>
  <c r="X28" i="7"/>
  <c r="W28" i="7"/>
  <c r="V28" i="7"/>
  <c r="R28" i="7"/>
  <c r="Q28" i="7"/>
  <c r="P28" i="7"/>
  <c r="O28" i="7"/>
  <c r="N28" i="7"/>
  <c r="M28" i="7"/>
  <c r="L28" i="7"/>
  <c r="H28" i="7"/>
  <c r="G28" i="7"/>
  <c r="F28" i="7"/>
  <c r="E28" i="7"/>
  <c r="D28" i="7"/>
  <c r="C28" i="7"/>
  <c r="B28" i="7"/>
  <c r="AB27" i="7"/>
  <c r="AA27" i="7"/>
  <c r="Z27" i="7"/>
  <c r="Y27" i="7"/>
  <c r="X27" i="7"/>
  <c r="W27" i="7"/>
  <c r="V27" i="7"/>
  <c r="R27" i="7"/>
  <c r="Q27" i="7"/>
  <c r="P27" i="7"/>
  <c r="O27" i="7"/>
  <c r="N27" i="7"/>
  <c r="M27" i="7"/>
  <c r="L27" i="7"/>
  <c r="H27" i="7"/>
  <c r="G27" i="7"/>
  <c r="F27" i="7"/>
  <c r="E27" i="7"/>
  <c r="D27" i="7"/>
  <c r="C27" i="7"/>
  <c r="B27" i="7"/>
  <c r="AB26" i="7"/>
  <c r="AA26" i="7"/>
  <c r="Z26" i="7"/>
  <c r="Y26" i="7"/>
  <c r="X26" i="7"/>
  <c r="W26" i="7"/>
  <c r="V26" i="7"/>
  <c r="R26" i="7"/>
  <c r="Q26" i="7"/>
  <c r="P26" i="7"/>
  <c r="O26" i="7"/>
  <c r="N26" i="7"/>
  <c r="M26" i="7"/>
  <c r="L26" i="7"/>
  <c r="H26" i="7"/>
  <c r="G26" i="7"/>
  <c r="F26" i="7"/>
  <c r="E26" i="7"/>
  <c r="D26" i="7"/>
  <c r="C26" i="7"/>
  <c r="B26" i="7"/>
  <c r="AB25" i="7"/>
  <c r="AA25" i="7"/>
  <c r="Z25" i="7"/>
  <c r="Y25" i="7"/>
  <c r="X25" i="7"/>
  <c r="W25" i="7"/>
  <c r="V25" i="7"/>
  <c r="R25" i="7"/>
  <c r="Q25" i="7"/>
  <c r="P25" i="7"/>
  <c r="O25" i="7"/>
  <c r="N25" i="7"/>
  <c r="M25" i="7"/>
  <c r="L25" i="7"/>
  <c r="H25" i="7"/>
  <c r="G25" i="7"/>
  <c r="F25" i="7"/>
  <c r="E25" i="7"/>
  <c r="D25" i="7"/>
  <c r="C25" i="7"/>
  <c r="B25" i="7"/>
  <c r="AB24" i="7"/>
  <c r="AA24" i="7"/>
  <c r="Z24" i="7"/>
  <c r="Y24" i="7"/>
  <c r="X24" i="7"/>
  <c r="W24" i="7"/>
  <c r="V24" i="7"/>
  <c r="R24" i="7"/>
  <c r="Q24" i="7"/>
  <c r="P24" i="7"/>
  <c r="O24" i="7"/>
  <c r="N24" i="7"/>
  <c r="M24" i="7"/>
  <c r="L24" i="7"/>
  <c r="H24" i="7"/>
  <c r="G24" i="7"/>
  <c r="F24" i="7"/>
  <c r="E24" i="7"/>
  <c r="D24" i="7"/>
  <c r="C24" i="7"/>
  <c r="B24" i="7"/>
  <c r="AB23" i="7"/>
  <c r="AA23" i="7"/>
  <c r="Z23" i="7"/>
  <c r="Y23" i="7"/>
  <c r="X23" i="7"/>
  <c r="W23" i="7"/>
  <c r="V23" i="7"/>
  <c r="R23" i="7"/>
  <c r="Q23" i="7"/>
  <c r="P23" i="7"/>
  <c r="O23" i="7"/>
  <c r="N23" i="7"/>
  <c r="M23" i="7"/>
  <c r="L23" i="7"/>
  <c r="H23" i="7"/>
  <c r="G23" i="7"/>
  <c r="F23" i="7"/>
  <c r="E23" i="7"/>
  <c r="D23" i="7"/>
  <c r="C23" i="7"/>
  <c r="B23" i="7"/>
  <c r="AB22" i="7"/>
  <c r="AA22" i="7"/>
  <c r="Z22" i="7"/>
  <c r="Y22" i="7"/>
  <c r="X22" i="7"/>
  <c r="W22" i="7"/>
  <c r="V22" i="7"/>
  <c r="R22" i="7"/>
  <c r="Q22" i="7"/>
  <c r="P22" i="7"/>
  <c r="O22" i="7"/>
  <c r="N22" i="7"/>
  <c r="M22" i="7"/>
  <c r="L22" i="7"/>
  <c r="H22" i="7"/>
  <c r="G22" i="7"/>
  <c r="F22" i="7"/>
  <c r="E22" i="7"/>
  <c r="D22" i="7"/>
  <c r="C22" i="7"/>
  <c r="B22" i="7"/>
  <c r="AB21" i="7"/>
  <c r="AA21" i="7"/>
  <c r="Z21" i="7"/>
  <c r="Y21" i="7"/>
  <c r="X21" i="7"/>
  <c r="W21" i="7"/>
  <c r="V21" i="7"/>
  <c r="R21" i="7"/>
  <c r="Q21" i="7"/>
  <c r="P21" i="7"/>
  <c r="O21" i="7"/>
  <c r="N21" i="7"/>
  <c r="M21" i="7"/>
  <c r="L21" i="7"/>
  <c r="H21" i="7"/>
  <c r="G21" i="7"/>
  <c r="F21" i="7"/>
  <c r="E21" i="7"/>
  <c r="D21" i="7"/>
  <c r="C21" i="7"/>
  <c r="B21" i="7"/>
  <c r="AB20" i="7"/>
  <c r="AA20" i="7"/>
  <c r="Z20" i="7"/>
  <c r="Y20" i="7"/>
  <c r="X20" i="7"/>
  <c r="W20" i="7"/>
  <c r="V20" i="7"/>
  <c r="R20" i="7"/>
  <c r="Q20" i="7"/>
  <c r="P20" i="7"/>
  <c r="O20" i="7"/>
  <c r="N20" i="7"/>
  <c r="M20" i="7"/>
  <c r="L20" i="7"/>
  <c r="H20" i="7"/>
  <c r="G20" i="7"/>
  <c r="F20" i="7"/>
  <c r="E20" i="7"/>
  <c r="D20" i="7"/>
  <c r="C20" i="7"/>
  <c r="B20" i="7"/>
  <c r="AB19" i="7"/>
  <c r="AA19" i="7"/>
  <c r="Z19" i="7"/>
  <c r="Y19" i="7"/>
  <c r="X19" i="7"/>
  <c r="W19" i="7"/>
  <c r="V19" i="7"/>
  <c r="R19" i="7"/>
  <c r="Q19" i="7"/>
  <c r="P19" i="7"/>
  <c r="O19" i="7"/>
  <c r="N19" i="7"/>
  <c r="M19" i="7"/>
  <c r="L19" i="7"/>
  <c r="H19" i="7"/>
  <c r="G19" i="7"/>
  <c r="F19" i="7"/>
  <c r="E19" i="7"/>
  <c r="D19" i="7"/>
  <c r="C19" i="7"/>
  <c r="B19" i="7"/>
  <c r="AB18" i="7"/>
  <c r="AA18" i="7"/>
  <c r="Z18" i="7"/>
  <c r="Y18" i="7"/>
  <c r="X18" i="7"/>
  <c r="W18" i="7"/>
  <c r="V18" i="7"/>
  <c r="R18" i="7"/>
  <c r="Q18" i="7"/>
  <c r="P18" i="7"/>
  <c r="O18" i="7"/>
  <c r="N18" i="7"/>
  <c r="M18" i="7"/>
  <c r="L18" i="7"/>
  <c r="H18" i="7"/>
  <c r="G18" i="7"/>
  <c r="F18" i="7"/>
  <c r="E18" i="7"/>
  <c r="D18" i="7"/>
  <c r="C18" i="7"/>
  <c r="B18" i="7"/>
  <c r="AB17" i="7"/>
  <c r="AA17" i="7"/>
  <c r="Z17" i="7"/>
  <c r="Y17" i="7"/>
  <c r="X17" i="7"/>
  <c r="W17" i="7"/>
  <c r="V17" i="7"/>
  <c r="R17" i="7"/>
  <c r="Q17" i="7"/>
  <c r="P17" i="7"/>
  <c r="O17" i="7"/>
  <c r="N17" i="7"/>
  <c r="M17" i="7"/>
  <c r="L17" i="7"/>
  <c r="H17" i="7"/>
  <c r="G17" i="7"/>
  <c r="F17" i="7"/>
  <c r="E17" i="7"/>
  <c r="D17" i="7"/>
  <c r="C17" i="7"/>
  <c r="B17" i="7"/>
  <c r="AB16" i="7"/>
  <c r="AA16" i="7"/>
  <c r="Z16" i="7"/>
  <c r="Y16" i="7"/>
  <c r="X16" i="7"/>
  <c r="W16" i="7"/>
  <c r="V16" i="7"/>
  <c r="R16" i="7"/>
  <c r="Q16" i="7"/>
  <c r="P16" i="7"/>
  <c r="O16" i="7"/>
  <c r="N16" i="7"/>
  <c r="M16" i="7"/>
  <c r="L16" i="7"/>
  <c r="H16" i="7"/>
  <c r="G16" i="7"/>
  <c r="F16" i="7"/>
  <c r="E16" i="7"/>
  <c r="D16" i="7"/>
  <c r="C16" i="7"/>
  <c r="B16" i="7"/>
  <c r="AB15" i="7"/>
  <c r="AA15" i="7"/>
  <c r="Z15" i="7"/>
  <c r="Y15" i="7"/>
  <c r="X15" i="7"/>
  <c r="W15" i="7"/>
  <c r="V15" i="7"/>
  <c r="R15" i="7"/>
  <c r="Q15" i="7"/>
  <c r="P15" i="7"/>
  <c r="O15" i="7"/>
  <c r="N15" i="7"/>
  <c r="M15" i="7"/>
  <c r="L15" i="7"/>
  <c r="H15" i="7"/>
  <c r="G15" i="7"/>
  <c r="F15" i="7"/>
  <c r="E15" i="7"/>
  <c r="D15" i="7"/>
  <c r="C15" i="7"/>
  <c r="B15" i="7"/>
  <c r="AB14" i="7"/>
  <c r="AA14" i="7"/>
  <c r="Z14" i="7"/>
  <c r="Y14" i="7"/>
  <c r="X14" i="7"/>
  <c r="W14" i="7"/>
  <c r="V14" i="7"/>
  <c r="R14" i="7"/>
  <c r="Q14" i="7"/>
  <c r="P14" i="7"/>
  <c r="O14" i="7"/>
  <c r="N14" i="7"/>
  <c r="M14" i="7"/>
  <c r="L14" i="7"/>
  <c r="H14" i="7"/>
  <c r="G14" i="7"/>
  <c r="F14" i="7"/>
  <c r="E14" i="7"/>
  <c r="D14" i="7"/>
  <c r="C14" i="7"/>
  <c r="B14" i="7"/>
  <c r="AC13" i="7"/>
  <c r="AA13" i="7"/>
  <c r="Z13" i="7"/>
  <c r="W13" i="7"/>
  <c r="T13" i="7"/>
  <c r="AD13" i="7" s="1"/>
  <c r="S13" i="7"/>
  <c r="R13" i="7"/>
  <c r="AB13" i="7" s="1"/>
  <c r="Q13" i="7"/>
  <c r="P13" i="7"/>
  <c r="O13" i="7"/>
  <c r="Y13" i="7" s="1"/>
  <c r="N13" i="7"/>
  <c r="X13" i="7" s="1"/>
  <c r="M13" i="7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I19" i="5"/>
  <c r="I52" i="5" s="1"/>
  <c r="H19" i="5"/>
  <c r="I18" i="5"/>
  <c r="H18" i="5"/>
  <c r="I16" i="5"/>
  <c r="H16" i="5"/>
  <c r="I15" i="5"/>
  <c r="H15" i="5"/>
  <c r="I14" i="5"/>
  <c r="H14" i="5"/>
  <c r="I13" i="5"/>
  <c r="H13" i="5"/>
  <c r="I12" i="5"/>
  <c r="H12" i="5"/>
  <c r="G7" i="5"/>
  <c r="K5" i="5"/>
  <c r="B5" i="5"/>
  <c r="K4" i="5"/>
  <c r="B4" i="5"/>
  <c r="K3" i="5"/>
  <c r="A3" i="5"/>
  <c r="K2" i="5"/>
  <c r="G2" i="5"/>
  <c r="A2" i="5"/>
  <c r="A1" i="5"/>
  <c r="L57" i="4"/>
  <c r="K57" i="4"/>
  <c r="J57" i="4"/>
  <c r="I57" i="4"/>
  <c r="H57" i="4"/>
  <c r="G57" i="4"/>
  <c r="F57" i="4"/>
  <c r="E57" i="4"/>
  <c r="D57" i="4"/>
  <c r="C57" i="4"/>
  <c r="B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29" i="4"/>
  <c r="K29" i="4"/>
  <c r="J29" i="4"/>
  <c r="I29" i="4"/>
  <c r="H29" i="4"/>
  <c r="G29" i="4"/>
  <c r="F29" i="4"/>
  <c r="E29" i="4"/>
  <c r="D29" i="4"/>
  <c r="C29" i="4"/>
  <c r="B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O29" i="3" s="1"/>
  <c r="C29" i="3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3" i="2"/>
  <c r="G93" i="2"/>
  <c r="F93" i="2"/>
  <c r="F94" i="2" s="1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L90" i="2"/>
  <c r="J90" i="2"/>
  <c r="I90" i="2"/>
  <c r="L89" i="2"/>
  <c r="J89" i="2"/>
  <c r="I89" i="2"/>
  <c r="L88" i="2"/>
  <c r="J88" i="2"/>
  <c r="I88" i="2"/>
  <c r="L87" i="2"/>
  <c r="J87" i="2"/>
  <c r="I87" i="2"/>
  <c r="L86" i="2"/>
  <c r="J86" i="2"/>
  <c r="I86" i="2"/>
  <c r="L85" i="2"/>
  <c r="J85" i="2"/>
  <c r="I85" i="2"/>
  <c r="L84" i="2"/>
  <c r="J84" i="2"/>
  <c r="I84" i="2"/>
  <c r="L83" i="2"/>
  <c r="J83" i="2"/>
  <c r="I83" i="2"/>
  <c r="L82" i="2"/>
  <c r="J82" i="2"/>
  <c r="I82" i="2"/>
  <c r="L81" i="2"/>
  <c r="J81" i="2"/>
  <c r="I81" i="2"/>
  <c r="L80" i="2"/>
  <c r="J80" i="2"/>
  <c r="I80" i="2"/>
  <c r="L79" i="2"/>
  <c r="J79" i="2"/>
  <c r="I79" i="2"/>
  <c r="L78" i="2"/>
  <c r="J78" i="2"/>
  <c r="I78" i="2"/>
  <c r="L77" i="2"/>
  <c r="J77" i="2"/>
  <c r="I77" i="2"/>
  <c r="L76" i="2"/>
  <c r="J76" i="2"/>
  <c r="I76" i="2"/>
  <c r="L75" i="2"/>
  <c r="J75" i="2"/>
  <c r="I75" i="2"/>
  <c r="L74" i="2"/>
  <c r="J74" i="2"/>
  <c r="I74" i="2"/>
  <c r="L73" i="2"/>
  <c r="J73" i="2"/>
  <c r="I73" i="2"/>
  <c r="L72" i="2"/>
  <c r="J72" i="2"/>
  <c r="I72" i="2"/>
  <c r="L71" i="2"/>
  <c r="J71" i="2"/>
  <c r="I71" i="2"/>
  <c r="L70" i="2"/>
  <c r="J70" i="2"/>
  <c r="I70" i="2"/>
  <c r="L69" i="2"/>
  <c r="J69" i="2"/>
  <c r="I69" i="2"/>
  <c r="L68" i="2"/>
  <c r="J68" i="2"/>
  <c r="I68" i="2"/>
  <c r="L67" i="2"/>
  <c r="J67" i="2"/>
  <c r="I67" i="2"/>
  <c r="I62" i="2"/>
  <c r="I61" i="2"/>
  <c r="H60" i="2"/>
  <c r="H63" i="2" s="1"/>
  <c r="G60" i="2"/>
  <c r="F60" i="2"/>
  <c r="E60" i="2"/>
  <c r="D60" i="2"/>
  <c r="C60" i="2"/>
  <c r="C63" i="2" s="1"/>
  <c r="B60" i="2"/>
  <c r="B63" i="2" s="1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1" i="2"/>
  <c r="I30" i="2"/>
  <c r="H29" i="2"/>
  <c r="G29" i="2"/>
  <c r="G32" i="2" s="1"/>
  <c r="F29" i="2"/>
  <c r="E29" i="2"/>
  <c r="D29" i="2"/>
  <c r="D32" i="2" s="1"/>
  <c r="C29" i="2"/>
  <c r="C32" i="2" s="1"/>
  <c r="B29" i="2"/>
  <c r="I29" i="2" s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B85" i="4" l="1"/>
  <c r="J85" i="4"/>
  <c r="C85" i="4"/>
  <c r="K85" i="4"/>
  <c r="D85" i="4"/>
  <c r="L85" i="4"/>
  <c r="E85" i="4"/>
  <c r="F85" i="4"/>
  <c r="G85" i="4"/>
  <c r="H85" i="4"/>
  <c r="I85" i="4"/>
  <c r="I49" i="5"/>
  <c r="I47" i="5"/>
  <c r="I32" i="2"/>
  <c r="B94" i="2"/>
  <c r="L93" i="2"/>
  <c r="M93" i="2" s="1"/>
  <c r="J93" i="2"/>
  <c r="J92" i="2"/>
  <c r="K92" i="2" s="1"/>
  <c r="L92" i="2"/>
  <c r="M92" i="2" s="1"/>
  <c r="I16" i="7"/>
  <c r="D37" i="6" s="1"/>
  <c r="S16" i="7"/>
  <c r="AC18" i="7"/>
  <c r="S21" i="7"/>
  <c r="C94" i="2"/>
  <c r="D94" i="2"/>
  <c r="J29" i="2"/>
  <c r="J32" i="2" s="1"/>
  <c r="G94" i="2"/>
  <c r="H94" i="2"/>
  <c r="H52" i="5"/>
  <c r="I51" i="5"/>
  <c r="I27" i="7"/>
  <c r="D48" i="6" s="1"/>
  <c r="S32" i="7"/>
  <c r="AC37" i="7"/>
  <c r="D16" i="5"/>
  <c r="J16" i="5" s="1"/>
  <c r="J49" i="5" s="1"/>
  <c r="F3" i="2"/>
  <c r="D19" i="5"/>
  <c r="H3" i="2"/>
  <c r="E14" i="5"/>
  <c r="E47" i="5" s="1"/>
  <c r="G47" i="5" s="1"/>
  <c r="D34" i="2"/>
  <c r="C13" i="5"/>
  <c r="L13" i="5" s="1"/>
  <c r="C65" i="2"/>
  <c r="I93" i="2"/>
  <c r="I94" i="2" s="1"/>
  <c r="E15" i="5"/>
  <c r="K15" i="5" s="1"/>
  <c r="K48" i="5" s="1"/>
  <c r="E34" i="2"/>
  <c r="D12" i="5"/>
  <c r="B3" i="2"/>
  <c r="E16" i="5"/>
  <c r="F34" i="2"/>
  <c r="C15" i="5"/>
  <c r="C48" i="5" s="1"/>
  <c r="E65" i="2"/>
  <c r="I92" i="2"/>
  <c r="I17" i="7"/>
  <c r="D38" i="6" s="1"/>
  <c r="I20" i="7"/>
  <c r="D41" i="6" s="1"/>
  <c r="AC30" i="7"/>
  <c r="J60" i="2"/>
  <c r="J63" i="2" s="1"/>
  <c r="D13" i="5"/>
  <c r="D46" i="5" s="1"/>
  <c r="C3" i="2"/>
  <c r="E18" i="5"/>
  <c r="K18" i="5" s="1"/>
  <c r="K51" i="5" s="1"/>
  <c r="G34" i="2"/>
  <c r="C16" i="5"/>
  <c r="F65" i="2"/>
  <c r="J19" i="7"/>
  <c r="AC21" i="7"/>
  <c r="AD29" i="7"/>
  <c r="I60" i="14" s="1"/>
  <c r="B32" i="2"/>
  <c r="D14" i="5"/>
  <c r="D47" i="5" s="1"/>
  <c r="D3" i="2"/>
  <c r="E19" i="5"/>
  <c r="H34" i="2"/>
  <c r="C18" i="5"/>
  <c r="L18" i="5" s="1"/>
  <c r="G65" i="2"/>
  <c r="O39" i="7"/>
  <c r="Z39" i="7"/>
  <c r="AD26" i="7"/>
  <c r="I57" i="14" s="1"/>
  <c r="S29" i="7"/>
  <c r="I32" i="7"/>
  <c r="D53" i="6" s="1"/>
  <c r="T37" i="7"/>
  <c r="H32" i="2"/>
  <c r="D63" i="2"/>
  <c r="E94" i="2"/>
  <c r="N5" i="2"/>
  <c r="I3" i="2"/>
  <c r="D15" i="5"/>
  <c r="D48" i="5" s="1"/>
  <c r="E3" i="2"/>
  <c r="C19" i="5"/>
  <c r="H65" i="2"/>
  <c r="H48" i="5"/>
  <c r="S14" i="7"/>
  <c r="I21" i="7"/>
  <c r="D42" i="6" s="1"/>
  <c r="S26" i="7"/>
  <c r="AC31" i="7"/>
  <c r="I37" i="7"/>
  <c r="D58" i="6" s="1"/>
  <c r="E63" i="2"/>
  <c r="C14" i="5"/>
  <c r="C47" i="5" s="1"/>
  <c r="D65" i="2"/>
  <c r="E12" i="5"/>
  <c r="B34" i="2"/>
  <c r="I48" i="5"/>
  <c r="I18" i="7"/>
  <c r="D39" i="6" s="1"/>
  <c r="S18" i="7"/>
  <c r="AC28" i="7"/>
  <c r="I29" i="7"/>
  <c r="D50" i="6" s="1"/>
  <c r="F32" i="2"/>
  <c r="F63" i="2"/>
  <c r="D18" i="5"/>
  <c r="J18" i="5" s="1"/>
  <c r="J51" i="5" s="1"/>
  <c r="G3" i="2"/>
  <c r="E13" i="5"/>
  <c r="K13" i="5" s="1"/>
  <c r="K46" i="5" s="1"/>
  <c r="C34" i="2"/>
  <c r="J91" i="2"/>
  <c r="K27" i="2" s="1"/>
  <c r="B65" i="2"/>
  <c r="I46" i="5"/>
  <c r="J23" i="7"/>
  <c r="S24" i="7"/>
  <c r="AD33" i="7"/>
  <c r="I64" i="14" s="1"/>
  <c r="I35" i="7"/>
  <c r="D56" i="6" s="1"/>
  <c r="E32" i="2"/>
  <c r="G63" i="2"/>
  <c r="L16" i="5"/>
  <c r="H51" i="5"/>
  <c r="AC27" i="7"/>
  <c r="C46" i="5"/>
  <c r="H49" i="5"/>
  <c r="AC15" i="7"/>
  <c r="AD16" i="7"/>
  <c r="I47" i="14" s="1"/>
  <c r="T18" i="7"/>
  <c r="I17" i="14" s="1"/>
  <c r="AC19" i="7"/>
  <c r="T21" i="7"/>
  <c r="T25" i="7"/>
  <c r="J26" i="7"/>
  <c r="S30" i="7"/>
  <c r="J32" i="7"/>
  <c r="J36" i="7"/>
  <c r="AD36" i="7"/>
  <c r="I67" i="14" s="1"/>
  <c r="J21" i="7"/>
  <c r="AD31" i="7"/>
  <c r="AD35" i="7"/>
  <c r="I66" i="14" s="1"/>
  <c r="T24" i="7"/>
  <c r="O24" i="12" s="1"/>
  <c r="S25" i="7"/>
  <c r="T28" i="7"/>
  <c r="I27" i="14" s="1"/>
  <c r="J35" i="7"/>
  <c r="I36" i="7"/>
  <c r="D57" i="6" s="1"/>
  <c r="Q39" i="7"/>
  <c r="C49" i="5"/>
  <c r="J17" i="7"/>
  <c r="S22" i="7"/>
  <c r="I24" i="7"/>
  <c r="D45" i="6" s="1"/>
  <c r="I33" i="7"/>
  <c r="D54" i="6" s="1"/>
  <c r="AC34" i="7"/>
  <c r="L19" i="5"/>
  <c r="N39" i="7"/>
  <c r="T15" i="7"/>
  <c r="J16" i="7"/>
  <c r="J20" i="7"/>
  <c r="AD20" i="7"/>
  <c r="AD23" i="7"/>
  <c r="I25" i="7"/>
  <c r="D46" i="6" s="1"/>
  <c r="AD30" i="7"/>
  <c r="I61" i="14" s="1"/>
  <c r="J61" i="14" s="1"/>
  <c r="J64" i="15" s="1"/>
  <c r="T31" i="7"/>
  <c r="AC35" i="7"/>
  <c r="C52" i="5"/>
  <c r="L52" i="5" s="1"/>
  <c r="D39" i="7"/>
  <c r="I19" i="7"/>
  <c r="D40" i="6" s="1"/>
  <c r="S23" i="7"/>
  <c r="AC23" i="7"/>
  <c r="T26" i="7"/>
  <c r="I25" i="14" s="1"/>
  <c r="AC26" i="7"/>
  <c r="AC29" i="7"/>
  <c r="I34" i="7"/>
  <c r="D55" i="6" s="1"/>
  <c r="S34" i="7"/>
  <c r="J37" i="7"/>
  <c r="S37" i="7"/>
  <c r="M57" i="4"/>
  <c r="Y39" i="4" s="1"/>
  <c r="K78" i="10"/>
  <c r="H78" i="8"/>
  <c r="R40" i="13"/>
  <c r="U39" i="13"/>
  <c r="A11" i="13" s="1"/>
  <c r="S40" i="13"/>
  <c r="S76" i="13"/>
  <c r="U75" i="13"/>
  <c r="R75" i="13"/>
  <c r="T41" i="13"/>
  <c r="I40" i="13"/>
  <c r="K39" i="13"/>
  <c r="C39" i="13"/>
  <c r="I40" i="12"/>
  <c r="F39" i="12"/>
  <c r="F41" i="12" s="1"/>
  <c r="H40" i="13"/>
  <c r="J39" i="13"/>
  <c r="B39" i="13"/>
  <c r="H40" i="12"/>
  <c r="M39" i="12"/>
  <c r="E39" i="12"/>
  <c r="G40" i="13"/>
  <c r="I39" i="13"/>
  <c r="I41" i="13" s="1"/>
  <c r="G40" i="12"/>
  <c r="L39" i="12"/>
  <c r="D39" i="12"/>
  <c r="N40" i="13"/>
  <c r="F40" i="13"/>
  <c r="H39" i="13"/>
  <c r="F40" i="12"/>
  <c r="K39" i="12"/>
  <c r="K41" i="12" s="1"/>
  <c r="C39" i="12"/>
  <c r="M40" i="13"/>
  <c r="E40" i="13"/>
  <c r="G39" i="13"/>
  <c r="M40" i="12"/>
  <c r="E40" i="12"/>
  <c r="J39" i="12"/>
  <c r="B39" i="12"/>
  <c r="K40" i="13"/>
  <c r="C40" i="13"/>
  <c r="M39" i="13"/>
  <c r="E39" i="13"/>
  <c r="K40" i="12"/>
  <c r="C40" i="12"/>
  <c r="H39" i="12"/>
  <c r="J40" i="13"/>
  <c r="B40" i="13"/>
  <c r="P40" i="13" s="1"/>
  <c r="L39" i="13"/>
  <c r="D39" i="13"/>
  <c r="D41" i="13" s="1"/>
  <c r="J40" i="12"/>
  <c r="B40" i="12"/>
  <c r="O40" i="12" s="1"/>
  <c r="G39" i="12"/>
  <c r="F39" i="13"/>
  <c r="F41" i="13" s="1"/>
  <c r="L40" i="12"/>
  <c r="D40" i="13"/>
  <c r="I39" i="12"/>
  <c r="I41" i="12" s="1"/>
  <c r="D40" i="12"/>
  <c r="L40" i="13"/>
  <c r="N39" i="13"/>
  <c r="I69" i="10"/>
  <c r="K19" i="2"/>
  <c r="K38" i="2"/>
  <c r="K57" i="2"/>
  <c r="K87" i="2"/>
  <c r="K72" i="2"/>
  <c r="K54" i="2"/>
  <c r="E46" i="5"/>
  <c r="G46" i="5" s="1"/>
  <c r="H45" i="5"/>
  <c r="H21" i="5"/>
  <c r="H11" i="6" s="1"/>
  <c r="H22" i="5"/>
  <c r="H12" i="6" s="1"/>
  <c r="AC14" i="7"/>
  <c r="X39" i="7"/>
  <c r="P65" i="13"/>
  <c r="M61" i="10"/>
  <c r="J61" i="8"/>
  <c r="C12" i="5"/>
  <c r="L12" i="5" s="1"/>
  <c r="L91" i="2"/>
  <c r="D45" i="5"/>
  <c r="F12" i="5"/>
  <c r="J12" i="5"/>
  <c r="J45" i="5" s="1"/>
  <c r="E49" i="5"/>
  <c r="G49" i="5" s="1"/>
  <c r="G16" i="5"/>
  <c r="K16" i="5"/>
  <c r="K49" i="5" s="1"/>
  <c r="F15" i="5"/>
  <c r="M81" i="2"/>
  <c r="C49" i="6" s="1"/>
  <c r="O57" i="3"/>
  <c r="K19" i="5"/>
  <c r="K52" i="5" s="1"/>
  <c r="E52" i="5"/>
  <c r="G52" i="5" s="1"/>
  <c r="G19" i="5"/>
  <c r="I91" i="2"/>
  <c r="I60" i="2"/>
  <c r="I63" i="2" s="1"/>
  <c r="K86" i="2"/>
  <c r="I21" i="5"/>
  <c r="F16" i="5"/>
  <c r="D49" i="5"/>
  <c r="J19" i="5"/>
  <c r="J52" i="5" s="1"/>
  <c r="D52" i="5"/>
  <c r="F52" i="5" s="1"/>
  <c r="F19" i="5"/>
  <c r="K12" i="5"/>
  <c r="K45" i="5" s="1"/>
  <c r="E45" i="5"/>
  <c r="H47" i="5"/>
  <c r="L47" i="5" s="1"/>
  <c r="P39" i="7"/>
  <c r="F39" i="7"/>
  <c r="J14" i="7"/>
  <c r="J47" i="8"/>
  <c r="P71" i="13"/>
  <c r="O71" i="12"/>
  <c r="M67" i="10"/>
  <c r="J67" i="8"/>
  <c r="H39" i="7"/>
  <c r="M29" i="4"/>
  <c r="Y11" i="4" s="1"/>
  <c r="E39" i="7"/>
  <c r="Y39" i="7"/>
  <c r="J18" i="7"/>
  <c r="AD18" i="7"/>
  <c r="I49" i="14" s="1"/>
  <c r="AD19" i="7"/>
  <c r="I50" i="14" s="1"/>
  <c r="T23" i="7"/>
  <c r="I22" i="14" s="1"/>
  <c r="J24" i="7"/>
  <c r="J25" i="7"/>
  <c r="AD28" i="7"/>
  <c r="I59" i="14" s="1"/>
  <c r="T29" i="7"/>
  <c r="I28" i="14" s="1"/>
  <c r="T30" i="7"/>
  <c r="I29" i="14" s="1"/>
  <c r="J34" i="7"/>
  <c r="AD34" i="7"/>
  <c r="I65" i="14" s="1"/>
  <c r="O70" i="12"/>
  <c r="M66" i="10"/>
  <c r="P70" i="13"/>
  <c r="J66" i="8"/>
  <c r="M17" i="10"/>
  <c r="P18" i="13"/>
  <c r="O18" i="12"/>
  <c r="J17" i="8"/>
  <c r="T19" i="7"/>
  <c r="I18" i="14" s="1"/>
  <c r="AD24" i="7"/>
  <c r="I55" i="14" s="1"/>
  <c r="J29" i="7"/>
  <c r="P64" i="13"/>
  <c r="M60" i="10"/>
  <c r="O64" i="12"/>
  <c r="J30" i="7"/>
  <c r="T34" i="7"/>
  <c r="I33" i="14" s="1"/>
  <c r="T35" i="7"/>
  <c r="I34" i="14" s="1"/>
  <c r="G39" i="7"/>
  <c r="AA39" i="7"/>
  <c r="AD17" i="7"/>
  <c r="I48" i="14" s="1"/>
  <c r="P68" i="13"/>
  <c r="O68" i="12"/>
  <c r="M64" i="10"/>
  <c r="J64" i="8"/>
  <c r="R39" i="7"/>
  <c r="AB39" i="7"/>
  <c r="S15" i="7"/>
  <c r="AD15" i="7"/>
  <c r="I46" i="14" s="1"/>
  <c r="T16" i="7"/>
  <c r="I15" i="14" s="1"/>
  <c r="AC16" i="7"/>
  <c r="T17" i="7"/>
  <c r="I16" i="14" s="1"/>
  <c r="AD22" i="7"/>
  <c r="I53" i="14" s="1"/>
  <c r="J53" i="14" s="1"/>
  <c r="J56" i="15" s="1"/>
  <c r="J28" i="7"/>
  <c r="T33" i="7"/>
  <c r="I32" i="14" s="1"/>
  <c r="J36" i="8"/>
  <c r="J60" i="8"/>
  <c r="J15" i="7"/>
  <c r="M20" i="10"/>
  <c r="P21" i="13"/>
  <c r="O21" i="12"/>
  <c r="T22" i="7"/>
  <c r="I21" i="14" s="1"/>
  <c r="P61" i="13"/>
  <c r="O61" i="12"/>
  <c r="M57" i="10"/>
  <c r="J57" i="8"/>
  <c r="AD27" i="7"/>
  <c r="I58" i="14" s="1"/>
  <c r="J58" i="14" s="1"/>
  <c r="J61" i="15" s="1"/>
  <c r="J33" i="7"/>
  <c r="M36" i="10"/>
  <c r="P37" i="13"/>
  <c r="B39" i="7"/>
  <c r="I14" i="7"/>
  <c r="D35" i="6" s="1"/>
  <c r="L39" i="7"/>
  <c r="V39" i="7"/>
  <c r="S17" i="7"/>
  <c r="AC20" i="7"/>
  <c r="AD21" i="7"/>
  <c r="I52" i="14" s="1"/>
  <c r="J52" i="14" s="1"/>
  <c r="J55" i="15" s="1"/>
  <c r="J22" i="7"/>
  <c r="AC22" i="7"/>
  <c r="I26" i="7"/>
  <c r="D47" i="6" s="1"/>
  <c r="M25" i="10"/>
  <c r="P26" i="13"/>
  <c r="O26" i="12"/>
  <c r="J25" i="8"/>
  <c r="J27" i="7"/>
  <c r="T27" i="7"/>
  <c r="I26" i="14" s="1"/>
  <c r="I28" i="7"/>
  <c r="D49" i="6" s="1"/>
  <c r="S31" i="7"/>
  <c r="M62" i="10"/>
  <c r="T32" i="7"/>
  <c r="I31" i="14" s="1"/>
  <c r="AD32" i="7"/>
  <c r="I63" i="14" s="1"/>
  <c r="J63" i="14" s="1"/>
  <c r="J66" i="15" s="1"/>
  <c r="S33" i="7"/>
  <c r="AC36" i="7"/>
  <c r="AD37" i="7"/>
  <c r="I68" i="14" s="1"/>
  <c r="T76" i="13"/>
  <c r="T74" i="13"/>
  <c r="I45" i="5"/>
  <c r="H46" i="5"/>
  <c r="I22" i="5"/>
  <c r="C39" i="7"/>
  <c r="M39" i="7"/>
  <c r="W39" i="7"/>
  <c r="T20" i="7"/>
  <c r="I19" i="14" s="1"/>
  <c r="AD25" i="7"/>
  <c r="I56" i="14" s="1"/>
  <c r="J56" i="14" s="1"/>
  <c r="J59" i="15" s="1"/>
  <c r="J31" i="7"/>
  <c r="T36" i="7"/>
  <c r="I35" i="14" s="1"/>
  <c r="S19" i="7"/>
  <c r="I22" i="7"/>
  <c r="D43" i="6" s="1"/>
  <c r="AC24" i="7"/>
  <c r="S27" i="7"/>
  <c r="I30" i="7"/>
  <c r="D51" i="6" s="1"/>
  <c r="AC32" i="7"/>
  <c r="S35" i="7"/>
  <c r="R39" i="13"/>
  <c r="T40" i="13"/>
  <c r="T14" i="7"/>
  <c r="I13" i="14" s="1"/>
  <c r="AD14" i="7"/>
  <c r="I45" i="14" s="1"/>
  <c r="I15" i="7"/>
  <c r="D36" i="6" s="1"/>
  <c r="AC17" i="7"/>
  <c r="S20" i="7"/>
  <c r="I23" i="7"/>
  <c r="D44" i="6" s="1"/>
  <c r="AC25" i="7"/>
  <c r="S28" i="7"/>
  <c r="I31" i="7"/>
  <c r="D52" i="6" s="1"/>
  <c r="AC33" i="7"/>
  <c r="S36" i="7"/>
  <c r="T39" i="13"/>
  <c r="R76" i="13"/>
  <c r="T75" i="13"/>
  <c r="R41" i="13"/>
  <c r="R74" i="13"/>
  <c r="S41" i="13"/>
  <c r="S74" i="13"/>
  <c r="U41" i="13"/>
  <c r="U74" i="13"/>
  <c r="A46" i="13" s="1"/>
  <c r="J55" i="14" l="1"/>
  <c r="J58" i="15" s="1"/>
  <c r="K64" i="8"/>
  <c r="K67" i="9" s="1"/>
  <c r="J65" i="14"/>
  <c r="J68" i="15" s="1"/>
  <c r="G70" i="8"/>
  <c r="G75" i="9" s="1"/>
  <c r="K61" i="8"/>
  <c r="K64" i="9" s="1"/>
  <c r="H70" i="8"/>
  <c r="H75" i="9" s="1"/>
  <c r="N61" i="10"/>
  <c r="N64" i="11" s="1"/>
  <c r="C69" i="8"/>
  <c r="C72" i="8" s="1"/>
  <c r="K57" i="8"/>
  <c r="K60" i="9" s="1"/>
  <c r="N60" i="10"/>
  <c r="N63" i="11" s="1"/>
  <c r="K47" i="8"/>
  <c r="K50" i="9" s="1"/>
  <c r="F69" i="8"/>
  <c r="N62" i="10"/>
  <c r="N65" i="11" s="1"/>
  <c r="N57" i="10"/>
  <c r="N60" i="11" s="1"/>
  <c r="K60" i="8"/>
  <c r="K63" i="9" s="1"/>
  <c r="J46" i="14"/>
  <c r="J49" i="15" s="1"/>
  <c r="J48" i="14"/>
  <c r="J51" i="15" s="1"/>
  <c r="K66" i="8"/>
  <c r="K69" i="9" s="1"/>
  <c r="J59" i="14"/>
  <c r="J62" i="15" s="1"/>
  <c r="E70" i="8"/>
  <c r="E75" i="9" s="1"/>
  <c r="J70" i="10"/>
  <c r="J75" i="11" s="1"/>
  <c r="N66" i="10"/>
  <c r="N69" i="11" s="1"/>
  <c r="D70" i="10"/>
  <c r="D75" i="11" s="1"/>
  <c r="K70" i="10"/>
  <c r="K75" i="11" s="1"/>
  <c r="M85" i="4"/>
  <c r="X85" i="4" s="1"/>
  <c r="Y22" i="4"/>
  <c r="Y13" i="4"/>
  <c r="Y19" i="4"/>
  <c r="Y10" i="4"/>
  <c r="U34" i="4"/>
  <c r="R35" i="4"/>
  <c r="O36" i="4"/>
  <c r="W36" i="4"/>
  <c r="T37" i="4"/>
  <c r="Q38" i="4"/>
  <c r="V39" i="4"/>
  <c r="S40" i="4"/>
  <c r="P41" i="4"/>
  <c r="X41" i="4"/>
  <c r="U42" i="4"/>
  <c r="R43" i="4"/>
  <c r="O44" i="4"/>
  <c r="W44" i="4"/>
  <c r="T45" i="4"/>
  <c r="Q46" i="4"/>
  <c r="V47" i="4"/>
  <c r="S48" i="4"/>
  <c r="P49" i="4"/>
  <c r="X49" i="4"/>
  <c r="U50" i="4"/>
  <c r="R51" i="4"/>
  <c r="O52" i="4"/>
  <c r="W52" i="4"/>
  <c r="T53" i="4"/>
  <c r="Q54" i="4"/>
  <c r="V55" i="4"/>
  <c r="S56" i="4"/>
  <c r="P57" i="4"/>
  <c r="X57" i="4"/>
  <c r="U33" i="4"/>
  <c r="V34" i="4"/>
  <c r="S35" i="4"/>
  <c r="P36" i="4"/>
  <c r="X36" i="4"/>
  <c r="U37" i="4"/>
  <c r="R38" i="4"/>
  <c r="O39" i="4"/>
  <c r="W39" i="4"/>
  <c r="T40" i="4"/>
  <c r="Q41" i="4"/>
  <c r="V42" i="4"/>
  <c r="S43" i="4"/>
  <c r="P44" i="4"/>
  <c r="X44" i="4"/>
  <c r="U45" i="4"/>
  <c r="R46" i="4"/>
  <c r="O47" i="4"/>
  <c r="W47" i="4"/>
  <c r="T48" i="4"/>
  <c r="Q49" i="4"/>
  <c r="V50" i="4"/>
  <c r="S51" i="4"/>
  <c r="P52" i="4"/>
  <c r="X52" i="4"/>
  <c r="U53" i="4"/>
  <c r="R54" i="4"/>
  <c r="O55" i="4"/>
  <c r="W55" i="4"/>
  <c r="T56" i="4"/>
  <c r="Q57" i="4"/>
  <c r="Y57" i="4"/>
  <c r="V33" i="4"/>
  <c r="O34" i="4"/>
  <c r="W34" i="4"/>
  <c r="T35" i="4"/>
  <c r="Q36" i="4"/>
  <c r="V37" i="4"/>
  <c r="S38" i="4"/>
  <c r="P39" i="4"/>
  <c r="X39" i="4"/>
  <c r="U40" i="4"/>
  <c r="R41" i="4"/>
  <c r="O42" i="4"/>
  <c r="W42" i="4"/>
  <c r="T43" i="4"/>
  <c r="Q44" i="4"/>
  <c r="V45" i="4"/>
  <c r="S46" i="4"/>
  <c r="P47" i="4"/>
  <c r="X47" i="4"/>
  <c r="U48" i="4"/>
  <c r="R49" i="4"/>
  <c r="O50" i="4"/>
  <c r="W50" i="4"/>
  <c r="T51" i="4"/>
  <c r="Q52" i="4"/>
  <c r="V53" i="4"/>
  <c r="S54" i="4"/>
  <c r="P55" i="4"/>
  <c r="X55" i="4"/>
  <c r="U56" i="4"/>
  <c r="R57" i="4"/>
  <c r="O33" i="4"/>
  <c r="W33" i="4"/>
  <c r="P34" i="4"/>
  <c r="X34" i="4"/>
  <c r="U35" i="4"/>
  <c r="R36" i="4"/>
  <c r="O37" i="4"/>
  <c r="W37" i="4"/>
  <c r="T38" i="4"/>
  <c r="Q39" i="4"/>
  <c r="V40" i="4"/>
  <c r="S41" i="4"/>
  <c r="P42" i="4"/>
  <c r="X42" i="4"/>
  <c r="U43" i="4"/>
  <c r="R44" i="4"/>
  <c r="O45" i="4"/>
  <c r="W45" i="4"/>
  <c r="T46" i="4"/>
  <c r="Q47" i="4"/>
  <c r="V48" i="4"/>
  <c r="S49" i="4"/>
  <c r="P50" i="4"/>
  <c r="X50" i="4"/>
  <c r="U51" i="4"/>
  <c r="R52" i="4"/>
  <c r="O53" i="4"/>
  <c r="W53" i="4"/>
  <c r="T54" i="4"/>
  <c r="Q55" i="4"/>
  <c r="V56" i="4"/>
  <c r="S57" i="4"/>
  <c r="P33" i="4"/>
  <c r="X33" i="4"/>
  <c r="Q34" i="4"/>
  <c r="V35" i="4"/>
  <c r="S36" i="4"/>
  <c r="P37" i="4"/>
  <c r="X37" i="4"/>
  <c r="U38" i="4"/>
  <c r="R39" i="4"/>
  <c r="O40" i="4"/>
  <c r="W40" i="4"/>
  <c r="T41" i="4"/>
  <c r="Q42" i="4"/>
  <c r="V43" i="4"/>
  <c r="S44" i="4"/>
  <c r="P45" i="4"/>
  <c r="X45" i="4"/>
  <c r="U46" i="4"/>
  <c r="R47" i="4"/>
  <c r="O48" i="4"/>
  <c r="W48" i="4"/>
  <c r="T49" i="4"/>
  <c r="Q50" i="4"/>
  <c r="V51" i="4"/>
  <c r="S52" i="4"/>
  <c r="P53" i="4"/>
  <c r="X53" i="4"/>
  <c r="U54" i="4"/>
  <c r="R55" i="4"/>
  <c r="O56" i="4"/>
  <c r="W56" i="4"/>
  <c r="X35" i="4"/>
  <c r="U39" i="4"/>
  <c r="V41" i="4"/>
  <c r="W43" i="4"/>
  <c r="S45" i="4"/>
  <c r="T47" i="4"/>
  <c r="U49" i="4"/>
  <c r="Q51" i="4"/>
  <c r="R53" i="4"/>
  <c r="S55" i="4"/>
  <c r="O57" i="4"/>
  <c r="T33" i="4"/>
  <c r="O43" i="4"/>
  <c r="R56" i="4"/>
  <c r="Q43" i="4"/>
  <c r="X54" i="4"/>
  <c r="R34" i="4"/>
  <c r="O38" i="4"/>
  <c r="P40" i="4"/>
  <c r="W41" i="4"/>
  <c r="X43" i="4"/>
  <c r="U47" i="4"/>
  <c r="V49" i="4"/>
  <c r="W51" i="4"/>
  <c r="S53" i="4"/>
  <c r="T55" i="4"/>
  <c r="T57" i="4"/>
  <c r="Q37" i="4"/>
  <c r="X48" i="4"/>
  <c r="V54" i="4"/>
  <c r="S37" i="4"/>
  <c r="O49" i="4"/>
  <c r="S34" i="4"/>
  <c r="T36" i="4"/>
  <c r="P38" i="4"/>
  <c r="Q40" i="4"/>
  <c r="R42" i="4"/>
  <c r="O46" i="4"/>
  <c r="P48" i="4"/>
  <c r="W49" i="4"/>
  <c r="X51" i="4"/>
  <c r="U55" i="4"/>
  <c r="U57" i="4"/>
  <c r="Q56" i="4"/>
  <c r="T50" i="4"/>
  <c r="W35" i="4"/>
  <c r="R45" i="4"/>
  <c r="T34" i="4"/>
  <c r="U36" i="4"/>
  <c r="V38" i="4"/>
  <c r="R40" i="4"/>
  <c r="S42" i="4"/>
  <c r="T44" i="4"/>
  <c r="P46" i="4"/>
  <c r="Q48" i="4"/>
  <c r="R50" i="4"/>
  <c r="O54" i="4"/>
  <c r="P56" i="4"/>
  <c r="V57" i="4"/>
  <c r="X38" i="4"/>
  <c r="W46" i="4"/>
  <c r="U52" i="4"/>
  <c r="T39" i="4"/>
  <c r="P51" i="4"/>
  <c r="O35" i="4"/>
  <c r="V36" i="4"/>
  <c r="W38" i="4"/>
  <c r="X40" i="4"/>
  <c r="T42" i="4"/>
  <c r="U44" i="4"/>
  <c r="V46" i="4"/>
  <c r="R48" i="4"/>
  <c r="S50" i="4"/>
  <c r="T52" i="4"/>
  <c r="P54" i="4"/>
  <c r="W57" i="4"/>
  <c r="V44" i="4"/>
  <c r="Q33" i="4"/>
  <c r="U41" i="4"/>
  <c r="Q53" i="4"/>
  <c r="P35" i="4"/>
  <c r="Q35" i="4"/>
  <c r="R37" i="4"/>
  <c r="S39" i="4"/>
  <c r="O41" i="4"/>
  <c r="P43" i="4"/>
  <c r="Q45" i="4"/>
  <c r="X46" i="4"/>
  <c r="O51" i="4"/>
  <c r="V52" i="4"/>
  <c r="W54" i="4"/>
  <c r="X56" i="4"/>
  <c r="R33" i="4"/>
  <c r="S47" i="4"/>
  <c r="S33" i="4"/>
  <c r="Y14" i="4"/>
  <c r="Y53" i="4"/>
  <c r="Y37" i="4"/>
  <c r="Y50" i="4"/>
  <c r="S6" i="4"/>
  <c r="P7" i="4"/>
  <c r="X7" i="4"/>
  <c r="U8" i="4"/>
  <c r="R9" i="4"/>
  <c r="O10" i="4"/>
  <c r="W10" i="4"/>
  <c r="T11" i="4"/>
  <c r="Q12" i="4"/>
  <c r="V13" i="4"/>
  <c r="S14" i="4"/>
  <c r="P15" i="4"/>
  <c r="X15" i="4"/>
  <c r="U16" i="4"/>
  <c r="R17" i="4"/>
  <c r="T6" i="4"/>
  <c r="U6" i="4"/>
  <c r="V6" i="4"/>
  <c r="O7" i="4"/>
  <c r="W8" i="4"/>
  <c r="U9" i="4"/>
  <c r="S10" i="4"/>
  <c r="Q11" i="4"/>
  <c r="O12" i="4"/>
  <c r="X12" i="4"/>
  <c r="W13" i="4"/>
  <c r="U14" i="4"/>
  <c r="S15" i="4"/>
  <c r="Q16" i="4"/>
  <c r="O17" i="4"/>
  <c r="X17" i="4"/>
  <c r="U18" i="4"/>
  <c r="R19" i="4"/>
  <c r="O20" i="4"/>
  <c r="W20" i="4"/>
  <c r="T21" i="4"/>
  <c r="Q22" i="4"/>
  <c r="V23" i="4"/>
  <c r="S24" i="4"/>
  <c r="P25" i="4"/>
  <c r="X25" i="4"/>
  <c r="U26" i="4"/>
  <c r="R27" i="4"/>
  <c r="O28" i="4"/>
  <c r="W28" i="4"/>
  <c r="T29" i="4"/>
  <c r="Q5" i="4"/>
  <c r="T12" i="4"/>
  <c r="V19" i="4"/>
  <c r="T25" i="4"/>
  <c r="P29" i="4"/>
  <c r="O15" i="4"/>
  <c r="O19" i="4"/>
  <c r="U25" i="4"/>
  <c r="Q29" i="4"/>
  <c r="O16" i="4"/>
  <c r="O22" i="4"/>
  <c r="R29" i="4"/>
  <c r="R10" i="4"/>
  <c r="R15" i="4"/>
  <c r="V20" i="4"/>
  <c r="R24" i="4"/>
  <c r="V28" i="4"/>
  <c r="O6" i="4"/>
  <c r="Q7" i="4"/>
  <c r="O8" i="4"/>
  <c r="X8" i="4"/>
  <c r="V9" i="4"/>
  <c r="T10" i="4"/>
  <c r="R11" i="4"/>
  <c r="P12" i="4"/>
  <c r="O13" i="4"/>
  <c r="X13" i="4"/>
  <c r="V14" i="4"/>
  <c r="T15" i="4"/>
  <c r="R16" i="4"/>
  <c r="P17" i="4"/>
  <c r="V18" i="4"/>
  <c r="S19" i="4"/>
  <c r="P20" i="4"/>
  <c r="X20" i="4"/>
  <c r="U21" i="4"/>
  <c r="R22" i="4"/>
  <c r="O23" i="4"/>
  <c r="W23" i="4"/>
  <c r="T24" i="4"/>
  <c r="Q25" i="4"/>
  <c r="V26" i="4"/>
  <c r="S27" i="4"/>
  <c r="P28" i="4"/>
  <c r="X28" i="4"/>
  <c r="U29" i="4"/>
  <c r="R5" i="4"/>
  <c r="T7" i="4"/>
  <c r="P14" i="4"/>
  <c r="X21" i="4"/>
  <c r="W24" i="4"/>
  <c r="V27" i="4"/>
  <c r="S8" i="4"/>
  <c r="U12" i="4"/>
  <c r="W16" i="4"/>
  <c r="T20" i="4"/>
  <c r="P24" i="4"/>
  <c r="W27" i="4"/>
  <c r="T13" i="4"/>
  <c r="V17" i="4"/>
  <c r="X19" i="4"/>
  <c r="W22" i="4"/>
  <c r="S26" i="4"/>
  <c r="V8" i="4"/>
  <c r="W12" i="4"/>
  <c r="T18" i="4"/>
  <c r="W25" i="4"/>
  <c r="P5" i="4"/>
  <c r="P6" i="4"/>
  <c r="R7" i="4"/>
  <c r="P8" i="4"/>
  <c r="W9" i="4"/>
  <c r="U10" i="4"/>
  <c r="S11" i="4"/>
  <c r="R12" i="4"/>
  <c r="P13" i="4"/>
  <c r="W14" i="4"/>
  <c r="U15" i="4"/>
  <c r="S16" i="4"/>
  <c r="Q17" i="4"/>
  <c r="O18" i="4"/>
  <c r="W18" i="4"/>
  <c r="T19" i="4"/>
  <c r="Q20" i="4"/>
  <c r="V21" i="4"/>
  <c r="S22" i="4"/>
  <c r="P23" i="4"/>
  <c r="X23" i="4"/>
  <c r="U24" i="4"/>
  <c r="R25" i="4"/>
  <c r="O26" i="4"/>
  <c r="W26" i="4"/>
  <c r="T27" i="4"/>
  <c r="Q28" i="4"/>
  <c r="V29" i="4"/>
  <c r="S5" i="4"/>
  <c r="W29" i="4"/>
  <c r="V11" i="4"/>
  <c r="W15" i="4"/>
  <c r="T17" i="4"/>
  <c r="P21" i="4"/>
  <c r="R23" i="4"/>
  <c r="U5" i="4"/>
  <c r="W6" i="4"/>
  <c r="W11" i="4"/>
  <c r="W19" i="4"/>
  <c r="S23" i="4"/>
  <c r="O27" i="4"/>
  <c r="V5" i="4"/>
  <c r="P19" i="4"/>
  <c r="Q24" i="4"/>
  <c r="X27" i="4"/>
  <c r="W17" i="4"/>
  <c r="X22" i="4"/>
  <c r="Q6" i="4"/>
  <c r="S7" i="4"/>
  <c r="Q8" i="4"/>
  <c r="O9" i="4"/>
  <c r="X9" i="4"/>
  <c r="V10" i="4"/>
  <c r="U11" i="4"/>
  <c r="S12" i="4"/>
  <c r="Q13" i="4"/>
  <c r="O14" i="4"/>
  <c r="X14" i="4"/>
  <c r="V15" i="4"/>
  <c r="T16" i="4"/>
  <c r="S17" i="4"/>
  <c r="P18" i="4"/>
  <c r="X18" i="4"/>
  <c r="U19" i="4"/>
  <c r="R20" i="4"/>
  <c r="O21" i="4"/>
  <c r="W21" i="4"/>
  <c r="T22" i="4"/>
  <c r="Q23" i="4"/>
  <c r="V24" i="4"/>
  <c r="S25" i="4"/>
  <c r="P26" i="4"/>
  <c r="X26" i="4"/>
  <c r="U27" i="4"/>
  <c r="R28" i="4"/>
  <c r="O29" i="4"/>
  <c r="T5" i="4"/>
  <c r="R8" i="4"/>
  <c r="X10" i="4"/>
  <c r="Q18" i="4"/>
  <c r="U22" i="4"/>
  <c r="O24" i="4"/>
  <c r="S28" i="4"/>
  <c r="Q9" i="4"/>
  <c r="S13" i="4"/>
  <c r="U17" i="4"/>
  <c r="Q21" i="4"/>
  <c r="X24" i="4"/>
  <c r="T28" i="4"/>
  <c r="R14" i="4"/>
  <c r="X16" i="4"/>
  <c r="U20" i="4"/>
  <c r="T23" i="4"/>
  <c r="P27" i="4"/>
  <c r="W5" i="4"/>
  <c r="W7" i="4"/>
  <c r="U13" i="4"/>
  <c r="Q19" i="4"/>
  <c r="O25" i="4"/>
  <c r="X5" i="4"/>
  <c r="R6" i="4"/>
  <c r="P9" i="4"/>
  <c r="R13" i="4"/>
  <c r="V16" i="4"/>
  <c r="S20" i="4"/>
  <c r="Q26" i="4"/>
  <c r="X29" i="4"/>
  <c r="P10" i="4"/>
  <c r="Q14" i="4"/>
  <c r="R18" i="4"/>
  <c r="V22" i="4"/>
  <c r="R26" i="4"/>
  <c r="Y29" i="4"/>
  <c r="Q15" i="4"/>
  <c r="R21" i="4"/>
  <c r="V25" i="4"/>
  <c r="O5" i="4"/>
  <c r="T9" i="4"/>
  <c r="P16" i="4"/>
  <c r="U23" i="4"/>
  <c r="S29" i="4"/>
  <c r="U7" i="4"/>
  <c r="T14" i="4"/>
  <c r="S21" i="4"/>
  <c r="T26" i="4"/>
  <c r="X6" i="4"/>
  <c r="V7" i="4"/>
  <c r="T8" i="4"/>
  <c r="S9" i="4"/>
  <c r="Q10" i="4"/>
  <c r="O11" i="4"/>
  <c r="X11" i="4"/>
  <c r="V12" i="4"/>
  <c r="S18" i="4"/>
  <c r="U28" i="4"/>
  <c r="P11" i="4"/>
  <c r="P22" i="4"/>
  <c r="Q27" i="4"/>
  <c r="Y56" i="4"/>
  <c r="Y6" i="4"/>
  <c r="Y20" i="4"/>
  <c r="Y49" i="4"/>
  <c r="Y24" i="4"/>
  <c r="Y42" i="4"/>
  <c r="B70" i="8"/>
  <c r="B75" i="9" s="1"/>
  <c r="E70" i="10"/>
  <c r="E75" i="11" s="1"/>
  <c r="J64" i="14"/>
  <c r="J67" i="15" s="1"/>
  <c r="J57" i="14"/>
  <c r="J60" i="15" s="1"/>
  <c r="Y48" i="4"/>
  <c r="Y45" i="4"/>
  <c r="Y8" i="4"/>
  <c r="Y28" i="4"/>
  <c r="Y51" i="4"/>
  <c r="Y34" i="4"/>
  <c r="G69" i="8"/>
  <c r="G74" i="9" s="1"/>
  <c r="J68" i="14"/>
  <c r="J71" i="15" s="1"/>
  <c r="K67" i="8"/>
  <c r="K70" i="9" s="1"/>
  <c r="D69" i="8"/>
  <c r="D74" i="9" s="1"/>
  <c r="D69" i="10"/>
  <c r="D74" i="11" s="1"/>
  <c r="B69" i="10"/>
  <c r="K72" i="10" s="1"/>
  <c r="Y40" i="4"/>
  <c r="Y12" i="4"/>
  <c r="Y54" i="4"/>
  <c r="Y52" i="4"/>
  <c r="Y43" i="4"/>
  <c r="Y25" i="4"/>
  <c r="J50" i="14"/>
  <c r="J53" i="15" s="1"/>
  <c r="N67" i="10"/>
  <c r="N70" i="11" s="1"/>
  <c r="C70" i="8"/>
  <c r="C75" i="9" s="1"/>
  <c r="H70" i="10"/>
  <c r="H75" i="11" s="1"/>
  <c r="G70" i="10"/>
  <c r="G75" i="11" s="1"/>
  <c r="J66" i="14"/>
  <c r="J69" i="15" s="1"/>
  <c r="J60" i="14"/>
  <c r="J63" i="15" s="1"/>
  <c r="Y23" i="4"/>
  <c r="Y16" i="4"/>
  <c r="Y46" i="4"/>
  <c r="Y44" i="4"/>
  <c r="Y35" i="4"/>
  <c r="Y17" i="4"/>
  <c r="N64" i="10"/>
  <c r="N67" i="11" s="1"/>
  <c r="J49" i="14"/>
  <c r="J52" i="15" s="1"/>
  <c r="Y33" i="4"/>
  <c r="B69" i="8"/>
  <c r="H72" i="8" s="1"/>
  <c r="E69" i="8"/>
  <c r="E74" i="9" s="1"/>
  <c r="E69" i="10"/>
  <c r="Y15" i="4"/>
  <c r="Y55" i="4"/>
  <c r="Y38" i="4"/>
  <c r="Y36" i="4"/>
  <c r="Y26" i="4"/>
  <c r="Y9" i="4"/>
  <c r="H69" i="8"/>
  <c r="H74" i="9" s="1"/>
  <c r="D70" i="8"/>
  <c r="D75" i="9" s="1"/>
  <c r="G69" i="10"/>
  <c r="G74" i="11" s="1"/>
  <c r="Y7" i="4"/>
  <c r="Y47" i="4"/>
  <c r="Y21" i="4"/>
  <c r="Y27" i="4"/>
  <c r="Y18" i="4"/>
  <c r="Y41" i="4"/>
  <c r="J67" i="14"/>
  <c r="J70" i="15" s="1"/>
  <c r="J27" i="14"/>
  <c r="J27" i="15" s="1"/>
  <c r="G38" i="14"/>
  <c r="G40" i="15" s="1"/>
  <c r="C37" i="14"/>
  <c r="E38" i="14"/>
  <c r="E40" i="15" s="1"/>
  <c r="D37" i="14"/>
  <c r="F37" i="14"/>
  <c r="D38" i="14"/>
  <c r="D40" i="15" s="1"/>
  <c r="F38" i="14"/>
  <c r="F40" i="15" s="1"/>
  <c r="E37" i="14"/>
  <c r="C38" i="14"/>
  <c r="C40" i="15" s="1"/>
  <c r="B38" i="14"/>
  <c r="B37" i="14"/>
  <c r="G37" i="14"/>
  <c r="P5" i="2"/>
  <c r="P6" i="2" s="1"/>
  <c r="P7" i="2" s="1"/>
  <c r="J32" i="14"/>
  <c r="J32" i="15" s="1"/>
  <c r="J26" i="14"/>
  <c r="J26" i="15" s="1"/>
  <c r="J21" i="14"/>
  <c r="J21" i="15" s="1"/>
  <c r="J34" i="14"/>
  <c r="J34" i="15" s="1"/>
  <c r="J18" i="14"/>
  <c r="J18" i="15" s="1"/>
  <c r="J22" i="14"/>
  <c r="J22" i="15" s="1"/>
  <c r="J33" i="14"/>
  <c r="J33" i="15" s="1"/>
  <c r="J16" i="14"/>
  <c r="J16" i="15" s="1"/>
  <c r="J29" i="14"/>
  <c r="J29" i="15" s="1"/>
  <c r="J25" i="14"/>
  <c r="J25" i="15" s="1"/>
  <c r="J17" i="14"/>
  <c r="J17" i="15" s="1"/>
  <c r="J35" i="14"/>
  <c r="J35" i="15" s="1"/>
  <c r="J31" i="14"/>
  <c r="J31" i="15" s="1"/>
  <c r="J15" i="14"/>
  <c r="J15" i="15" s="1"/>
  <c r="J28" i="14"/>
  <c r="J28" i="15" s="1"/>
  <c r="K69" i="10"/>
  <c r="D70" i="14"/>
  <c r="D75" i="15" s="1"/>
  <c r="C70" i="14"/>
  <c r="C75" i="15" s="1"/>
  <c r="F69" i="14"/>
  <c r="B70" i="14"/>
  <c r="F70" i="14"/>
  <c r="F75" i="15" s="1"/>
  <c r="G70" i="14"/>
  <c r="G75" i="15" s="1"/>
  <c r="G69" i="14"/>
  <c r="D69" i="14"/>
  <c r="B69" i="14"/>
  <c r="E70" i="14"/>
  <c r="E75" i="15" s="1"/>
  <c r="C69" i="14"/>
  <c r="E69" i="14"/>
  <c r="P9" i="2"/>
  <c r="J47" i="14"/>
  <c r="J50" i="15" s="1"/>
  <c r="D51" i="5"/>
  <c r="F51" i="5" s="1"/>
  <c r="L48" i="5"/>
  <c r="L46" i="5"/>
  <c r="F49" i="5"/>
  <c r="F18" i="5"/>
  <c r="F48" i="5"/>
  <c r="G13" i="5"/>
  <c r="J94" i="2"/>
  <c r="K93" i="2"/>
  <c r="J15" i="5"/>
  <c r="J48" i="5" s="1"/>
  <c r="O65" i="12"/>
  <c r="G15" i="5"/>
  <c r="M47" i="10"/>
  <c r="N47" i="10" s="1"/>
  <c r="N50" i="11" s="1"/>
  <c r="K84" i="2"/>
  <c r="F13" i="5"/>
  <c r="K24" i="2"/>
  <c r="M75" i="2"/>
  <c r="C43" i="6" s="1"/>
  <c r="K41" i="2"/>
  <c r="M78" i="2"/>
  <c r="C46" i="6" s="1"/>
  <c r="K46" i="2"/>
  <c r="K11" i="2"/>
  <c r="M77" i="2"/>
  <c r="C45" i="6" s="1"/>
  <c r="P51" i="13"/>
  <c r="M84" i="2"/>
  <c r="C52" i="6" s="1"/>
  <c r="K75" i="2"/>
  <c r="J13" i="5"/>
  <c r="J46" i="5" s="1"/>
  <c r="K16" i="2"/>
  <c r="K42" i="2"/>
  <c r="K88" i="2"/>
  <c r="K80" i="2"/>
  <c r="K91" i="2"/>
  <c r="M83" i="2"/>
  <c r="C51" i="6" s="1"/>
  <c r="P15" i="13"/>
  <c r="I14" i="14"/>
  <c r="J14" i="14" s="1"/>
  <c r="J14" i="15" s="1"/>
  <c r="P24" i="13"/>
  <c r="I23" i="14"/>
  <c r="J23" i="14" s="1"/>
  <c r="J23" i="15" s="1"/>
  <c r="K82" i="2"/>
  <c r="O37" i="12"/>
  <c r="I36" i="14"/>
  <c r="J36" i="14" s="1"/>
  <c r="J36" i="15" s="1"/>
  <c r="O51" i="12"/>
  <c r="K60" i="2"/>
  <c r="K8" i="2"/>
  <c r="K58" i="2"/>
  <c r="K13" i="2"/>
  <c r="K49" i="2"/>
  <c r="M88" i="2"/>
  <c r="C56" i="6" s="1"/>
  <c r="P31" i="13"/>
  <c r="I30" i="14"/>
  <c r="J30" i="14" s="1"/>
  <c r="J30" i="15" s="1"/>
  <c r="L49" i="5"/>
  <c r="J27" i="8"/>
  <c r="K27" i="8" s="1"/>
  <c r="K27" i="9" s="1"/>
  <c r="J14" i="8"/>
  <c r="K14" i="8" s="1"/>
  <c r="K14" i="9" s="1"/>
  <c r="M82" i="2"/>
  <c r="C50" i="6" s="1"/>
  <c r="K45" i="2"/>
  <c r="M69" i="2"/>
  <c r="C37" i="6" s="1"/>
  <c r="M87" i="2"/>
  <c r="C55" i="6" s="1"/>
  <c r="M80" i="2"/>
  <c r="C48" i="6" s="1"/>
  <c r="K73" i="2"/>
  <c r="M72" i="2"/>
  <c r="C40" i="6" s="1"/>
  <c r="C51" i="5"/>
  <c r="L51" i="5" s="1"/>
  <c r="J62" i="8"/>
  <c r="K62" i="8" s="1"/>
  <c r="K65" i="9" s="1"/>
  <c r="I62" i="14"/>
  <c r="J62" i="14" s="1"/>
  <c r="J65" i="15" s="1"/>
  <c r="O25" i="12"/>
  <c r="I24" i="14"/>
  <c r="J24" i="14" s="1"/>
  <c r="J24" i="15" s="1"/>
  <c r="L15" i="5"/>
  <c r="J45" i="14"/>
  <c r="J48" i="15" s="1"/>
  <c r="M91" i="2"/>
  <c r="M14" i="10"/>
  <c r="N14" i="10" s="1"/>
  <c r="N14" i="11" s="1"/>
  <c r="M90" i="2"/>
  <c r="C58" i="6" s="1"/>
  <c r="K23" i="2"/>
  <c r="K71" i="2"/>
  <c r="K89" i="2"/>
  <c r="K5" i="2"/>
  <c r="K70" i="2"/>
  <c r="K67" i="2"/>
  <c r="J20" i="8"/>
  <c r="K20" i="8" s="1"/>
  <c r="K20" i="9" s="1"/>
  <c r="I20" i="14"/>
  <c r="J20" i="14" s="1"/>
  <c r="J20" i="15" s="1"/>
  <c r="O28" i="12"/>
  <c r="J19" i="14"/>
  <c r="J19" i="15" s="1"/>
  <c r="M27" i="10"/>
  <c r="N27" i="10" s="1"/>
  <c r="N27" i="11" s="1"/>
  <c r="K29" i="2"/>
  <c r="O15" i="12"/>
  <c r="K76" i="2"/>
  <c r="M73" i="2"/>
  <c r="C41" i="6" s="1"/>
  <c r="K15" i="2"/>
  <c r="M79" i="2"/>
  <c r="C47" i="6" s="1"/>
  <c r="K12" i="2"/>
  <c r="K21" i="2"/>
  <c r="K37" i="2"/>
  <c r="M85" i="2"/>
  <c r="C53" i="6" s="1"/>
  <c r="J54" i="8"/>
  <c r="K54" i="8" s="1"/>
  <c r="K57" i="9" s="1"/>
  <c r="I54" i="14"/>
  <c r="J54" i="14" s="1"/>
  <c r="J57" i="15" s="1"/>
  <c r="L14" i="5"/>
  <c r="J13" i="14"/>
  <c r="J13" i="15" s="1"/>
  <c r="P28" i="13"/>
  <c r="E48" i="5"/>
  <c r="G48" i="5" s="1"/>
  <c r="M89" i="2"/>
  <c r="C57" i="6" s="1"/>
  <c r="K68" i="2"/>
  <c r="K20" i="2"/>
  <c r="K81" i="2"/>
  <c r="K28" i="2"/>
  <c r="K48" i="2"/>
  <c r="P55" i="13"/>
  <c r="I51" i="14"/>
  <c r="J23" i="8"/>
  <c r="K23" i="8" s="1"/>
  <c r="K23" i="9" s="1"/>
  <c r="F14" i="5"/>
  <c r="G14" i="5"/>
  <c r="K55" i="2"/>
  <c r="K26" i="2"/>
  <c r="K56" i="2"/>
  <c r="K39" i="2"/>
  <c r="K36" i="2"/>
  <c r="K18" i="2"/>
  <c r="K6" i="2"/>
  <c r="K10" i="2"/>
  <c r="K44" i="2"/>
  <c r="K52" i="2"/>
  <c r="K40" i="2"/>
  <c r="K22" i="2"/>
  <c r="K9" i="2"/>
  <c r="K14" i="2"/>
  <c r="K51" i="2"/>
  <c r="K69" i="2"/>
  <c r="K90" i="2"/>
  <c r="M23" i="10"/>
  <c r="N23" i="10" s="1"/>
  <c r="N23" i="11" s="1"/>
  <c r="E22" i="5"/>
  <c r="E12" i="6" s="1"/>
  <c r="K74" i="2"/>
  <c r="E21" i="5"/>
  <c r="K21" i="5" s="1"/>
  <c r="K11" i="6" s="1"/>
  <c r="D22" i="5"/>
  <c r="J22" i="5" s="1"/>
  <c r="J12" i="6" s="1"/>
  <c r="M71" i="2"/>
  <c r="C39" i="6" s="1"/>
  <c r="K79" i="2"/>
  <c r="D21" i="5"/>
  <c r="J21" i="5" s="1"/>
  <c r="J11" i="6" s="1"/>
  <c r="J30" i="8"/>
  <c r="K30" i="8" s="1"/>
  <c r="K30" i="9" s="1"/>
  <c r="M76" i="2"/>
  <c r="C44" i="6" s="1"/>
  <c r="M30" i="10"/>
  <c r="N30" i="10" s="1"/>
  <c r="N30" i="11" s="1"/>
  <c r="G12" i="5"/>
  <c r="K85" i="2"/>
  <c r="M68" i="2"/>
  <c r="C36" i="6" s="1"/>
  <c r="J14" i="5"/>
  <c r="J47" i="5" s="1"/>
  <c r="N13" i="2"/>
  <c r="N17" i="2" s="1"/>
  <c r="I65" i="2"/>
  <c r="G18" i="5"/>
  <c r="K14" i="5"/>
  <c r="K47" i="5" s="1"/>
  <c r="O31" i="12"/>
  <c r="K53" i="2"/>
  <c r="K77" i="2"/>
  <c r="K47" i="2"/>
  <c r="K59" i="2"/>
  <c r="N9" i="2"/>
  <c r="I34" i="2"/>
  <c r="E51" i="5"/>
  <c r="G51" i="5" s="1"/>
  <c r="K83" i="2"/>
  <c r="K78" i="2"/>
  <c r="K50" i="2"/>
  <c r="M70" i="2"/>
  <c r="C38" i="6" s="1"/>
  <c r="M86" i="2"/>
  <c r="C54" i="6" s="1"/>
  <c r="K25" i="2"/>
  <c r="M67" i="2"/>
  <c r="C35" i="6" s="1"/>
  <c r="K7" i="2"/>
  <c r="M74" i="2"/>
  <c r="C42" i="6" s="1"/>
  <c r="K17" i="2"/>
  <c r="O6" i="2"/>
  <c r="O7" i="2" s="1"/>
  <c r="K43" i="2"/>
  <c r="O58" i="12"/>
  <c r="P58" i="13"/>
  <c r="J24" i="8"/>
  <c r="K24" i="8" s="1"/>
  <c r="K24" i="9" s="1"/>
  <c r="I11" i="6"/>
  <c r="J51" i="8"/>
  <c r="K51" i="8" s="1"/>
  <c r="K54" i="9" s="1"/>
  <c r="M54" i="10"/>
  <c r="N54" i="10" s="1"/>
  <c r="N57" i="11" s="1"/>
  <c r="P25" i="13"/>
  <c r="M51" i="10"/>
  <c r="N51" i="10" s="1"/>
  <c r="N54" i="11" s="1"/>
  <c r="O66" i="12"/>
  <c r="M24" i="10"/>
  <c r="N24" i="10" s="1"/>
  <c r="N24" i="11" s="1"/>
  <c r="O55" i="12"/>
  <c r="P66" i="13"/>
  <c r="I12" i="6"/>
  <c r="J69" i="10"/>
  <c r="B70" i="10"/>
  <c r="N70" i="10" s="1"/>
  <c r="N75" i="11" s="1"/>
  <c r="I70" i="10"/>
  <c r="I75" i="11" s="1"/>
  <c r="F70" i="10"/>
  <c r="F75" i="11" s="1"/>
  <c r="C70" i="10"/>
  <c r="C75" i="11" s="1"/>
  <c r="C69" i="10"/>
  <c r="C72" i="10" s="1"/>
  <c r="F69" i="10"/>
  <c r="F74" i="11" s="1"/>
  <c r="F70" i="8"/>
  <c r="F75" i="9" s="1"/>
  <c r="H69" i="10"/>
  <c r="H74" i="11" s="1"/>
  <c r="N17" i="10"/>
  <c r="N17" i="11" s="1"/>
  <c r="H41" i="12"/>
  <c r="M41" i="13"/>
  <c r="J41" i="12"/>
  <c r="D41" i="12"/>
  <c r="L41" i="13"/>
  <c r="N41" i="13"/>
  <c r="C41" i="12"/>
  <c r="P39" i="13"/>
  <c r="P41" i="13" s="1"/>
  <c r="B41" i="13"/>
  <c r="O14" i="12"/>
  <c r="M13" i="10"/>
  <c r="P14" i="13"/>
  <c r="J13" i="8"/>
  <c r="P27" i="13"/>
  <c r="M26" i="10"/>
  <c r="N26" i="10" s="1"/>
  <c r="N26" i="11" s="1"/>
  <c r="O27" i="12"/>
  <c r="J26" i="8"/>
  <c r="K26" i="8" s="1"/>
  <c r="K26" i="9" s="1"/>
  <c r="O59" i="12"/>
  <c r="P59" i="13"/>
  <c r="M55" i="10"/>
  <c r="N55" i="10" s="1"/>
  <c r="N58" i="11" s="1"/>
  <c r="J55" i="8"/>
  <c r="K55" i="8" s="1"/>
  <c r="K58" i="9" s="1"/>
  <c r="M28" i="10"/>
  <c r="N28" i="10" s="1"/>
  <c r="N28" i="11" s="1"/>
  <c r="P29" i="13"/>
  <c r="O29" i="12"/>
  <c r="J28" i="8"/>
  <c r="K28" i="8" s="1"/>
  <c r="K28" i="9" s="1"/>
  <c r="L41" i="12"/>
  <c r="J41" i="13"/>
  <c r="H38" i="10"/>
  <c r="H40" i="11" s="1"/>
  <c r="D37" i="10"/>
  <c r="G38" i="10"/>
  <c r="G40" i="11" s="1"/>
  <c r="K37" i="10"/>
  <c r="C37" i="10"/>
  <c r="C40" i="10" s="1"/>
  <c r="F38" i="10"/>
  <c r="F40" i="11" s="1"/>
  <c r="J37" i="10"/>
  <c r="B37" i="10"/>
  <c r="K40" i="10" s="1"/>
  <c r="E38" i="10"/>
  <c r="E40" i="11" s="1"/>
  <c r="I37" i="10"/>
  <c r="D38" i="10"/>
  <c r="D40" i="11" s="1"/>
  <c r="H37" i="10"/>
  <c r="J38" i="10"/>
  <c r="J40" i="11" s="1"/>
  <c r="B38" i="10"/>
  <c r="F37" i="10"/>
  <c r="I38" i="10"/>
  <c r="I40" i="11" s="1"/>
  <c r="E37" i="10"/>
  <c r="D38" i="8"/>
  <c r="D40" i="9" s="1"/>
  <c r="E37" i="8"/>
  <c r="K38" i="10"/>
  <c r="K40" i="11" s="1"/>
  <c r="C38" i="8"/>
  <c r="C40" i="9" s="1"/>
  <c r="D37" i="8"/>
  <c r="C38" i="10"/>
  <c r="C40" i="11" s="1"/>
  <c r="B38" i="8"/>
  <c r="C37" i="8"/>
  <c r="C40" i="8" s="1"/>
  <c r="G37" i="10"/>
  <c r="B37" i="8"/>
  <c r="H40" i="8" s="1"/>
  <c r="H38" i="8"/>
  <c r="H40" i="9" s="1"/>
  <c r="F38" i="8"/>
  <c r="F40" i="9" s="1"/>
  <c r="G37" i="8"/>
  <c r="E38" i="8"/>
  <c r="E40" i="9" s="1"/>
  <c r="H37" i="8"/>
  <c r="F37" i="8"/>
  <c r="G38" i="8"/>
  <c r="G40" i="9" s="1"/>
  <c r="Y5" i="4"/>
  <c r="O67" i="12"/>
  <c r="P67" i="13"/>
  <c r="M63" i="10"/>
  <c r="N63" i="10" s="1"/>
  <c r="N66" i="11" s="1"/>
  <c r="J63" i="8"/>
  <c r="K63" i="8" s="1"/>
  <c r="K66" i="9" s="1"/>
  <c r="P56" i="13"/>
  <c r="M52" i="10"/>
  <c r="N52" i="10" s="1"/>
  <c r="N55" i="11" s="1"/>
  <c r="O56" i="12"/>
  <c r="J52" i="8"/>
  <c r="K52" i="8" s="1"/>
  <c r="K55" i="9" s="1"/>
  <c r="K36" i="8"/>
  <c r="K36" i="9" s="1"/>
  <c r="M46" i="10"/>
  <c r="N46" i="10" s="1"/>
  <c r="N49" i="11" s="1"/>
  <c r="P50" i="13"/>
  <c r="O50" i="12"/>
  <c r="J46" i="8"/>
  <c r="K46" i="8" s="1"/>
  <c r="K49" i="9" s="1"/>
  <c r="P35" i="13"/>
  <c r="M34" i="10"/>
  <c r="N34" i="10" s="1"/>
  <c r="N34" i="11" s="1"/>
  <c r="O35" i="12"/>
  <c r="J34" i="8"/>
  <c r="K34" i="8" s="1"/>
  <c r="K34" i="9" s="1"/>
  <c r="P63" i="13"/>
  <c r="O63" i="12"/>
  <c r="M59" i="10"/>
  <c r="N59" i="10" s="1"/>
  <c r="N62" i="11" s="1"/>
  <c r="J59" i="8"/>
  <c r="K59" i="8" s="1"/>
  <c r="K62" i="9" s="1"/>
  <c r="E54" i="5"/>
  <c r="E55" i="5"/>
  <c r="G45" i="5"/>
  <c r="F22" i="5"/>
  <c r="F12" i="6" s="1"/>
  <c r="H55" i="5"/>
  <c r="H54" i="5"/>
  <c r="P36" i="13"/>
  <c r="M35" i="10"/>
  <c r="N35" i="10" s="1"/>
  <c r="N35" i="11" s="1"/>
  <c r="O36" i="12"/>
  <c r="J35" i="8"/>
  <c r="K35" i="8" s="1"/>
  <c r="K35" i="9" s="1"/>
  <c r="P32" i="13"/>
  <c r="M31" i="10"/>
  <c r="N31" i="10" s="1"/>
  <c r="N31" i="11" s="1"/>
  <c r="O32" i="12"/>
  <c r="J31" i="8"/>
  <c r="K31" i="8" s="1"/>
  <c r="K31" i="9" s="1"/>
  <c r="K25" i="8"/>
  <c r="K25" i="9" s="1"/>
  <c r="N36" i="10"/>
  <c r="N36" i="11" s="1"/>
  <c r="O22" i="12"/>
  <c r="M21" i="10"/>
  <c r="N21" i="10" s="1"/>
  <c r="N21" i="11" s="1"/>
  <c r="P22" i="13"/>
  <c r="J21" i="8"/>
  <c r="K21" i="8" s="1"/>
  <c r="K21" i="9" s="1"/>
  <c r="O33" i="12"/>
  <c r="M32" i="10"/>
  <c r="N32" i="10" s="1"/>
  <c r="N32" i="11" s="1"/>
  <c r="P33" i="13"/>
  <c r="J32" i="8"/>
  <c r="K32" i="8" s="1"/>
  <c r="K32" i="9" s="1"/>
  <c r="M33" i="10"/>
  <c r="N33" i="10" s="1"/>
  <c r="N33" i="11" s="1"/>
  <c r="P34" i="13"/>
  <c r="O34" i="12"/>
  <c r="J33" i="8"/>
  <c r="K33" i="8" s="1"/>
  <c r="K33" i="9" s="1"/>
  <c r="O39" i="12"/>
  <c r="O41" i="12" s="1"/>
  <c r="B41" i="12"/>
  <c r="I55" i="5"/>
  <c r="I54" i="5"/>
  <c r="P19" i="13"/>
  <c r="M18" i="10"/>
  <c r="N18" i="10" s="1"/>
  <c r="N18" i="11" s="1"/>
  <c r="O19" i="12"/>
  <c r="J18" i="8"/>
  <c r="K18" i="8" s="1"/>
  <c r="K18" i="9" s="1"/>
  <c r="M75" i="13"/>
  <c r="E75" i="13"/>
  <c r="G74" i="13"/>
  <c r="K75" i="12"/>
  <c r="C75" i="12"/>
  <c r="H74" i="12"/>
  <c r="L75" i="13"/>
  <c r="D75" i="13"/>
  <c r="N74" i="13"/>
  <c r="N76" i="13" s="1"/>
  <c r="F74" i="13"/>
  <c r="J75" i="12"/>
  <c r="B75" i="12"/>
  <c r="O75" i="12" s="1"/>
  <c r="G74" i="12"/>
  <c r="G76" i="12" s="1"/>
  <c r="K75" i="13"/>
  <c r="C75" i="13"/>
  <c r="M74" i="13"/>
  <c r="E74" i="13"/>
  <c r="E76" i="13" s="1"/>
  <c r="I75" i="12"/>
  <c r="F74" i="12"/>
  <c r="J75" i="13"/>
  <c r="B75" i="13"/>
  <c r="P75" i="13" s="1"/>
  <c r="L74" i="13"/>
  <c r="L76" i="13" s="1"/>
  <c r="D74" i="13"/>
  <c r="H75" i="12"/>
  <c r="M74" i="12"/>
  <c r="E74" i="12"/>
  <c r="I75" i="13"/>
  <c r="K74" i="13"/>
  <c r="K76" i="13" s="1"/>
  <c r="C74" i="13"/>
  <c r="C76" i="13" s="1"/>
  <c r="G75" i="12"/>
  <c r="L74" i="12"/>
  <c r="D74" i="12"/>
  <c r="G75" i="13"/>
  <c r="I74" i="13"/>
  <c r="M75" i="12"/>
  <c r="E75" i="12"/>
  <c r="J74" i="12"/>
  <c r="J76" i="12" s="1"/>
  <c r="B74" i="12"/>
  <c r="N75" i="13"/>
  <c r="F75" i="13"/>
  <c r="H74" i="13"/>
  <c r="H76" i="13" s="1"/>
  <c r="L75" i="12"/>
  <c r="D75" i="12"/>
  <c r="I74" i="12"/>
  <c r="I76" i="12" s="1"/>
  <c r="K74" i="12"/>
  <c r="K76" i="12" s="1"/>
  <c r="C74" i="12"/>
  <c r="H75" i="13"/>
  <c r="B74" i="13"/>
  <c r="J74" i="13"/>
  <c r="J76" i="13" s="1"/>
  <c r="F75" i="12"/>
  <c r="C45" i="5"/>
  <c r="L45" i="5" s="1"/>
  <c r="C22" i="5"/>
  <c r="C12" i="6" s="1"/>
  <c r="C21" i="5"/>
  <c r="C11" i="6" s="1"/>
  <c r="B52" i="6" s="1"/>
  <c r="F46" i="5"/>
  <c r="E71" i="8"/>
  <c r="E76" i="9" s="1"/>
  <c r="P60" i="13"/>
  <c r="O60" i="12"/>
  <c r="M56" i="10"/>
  <c r="N56" i="10" s="1"/>
  <c r="N59" i="11" s="1"/>
  <c r="J56" i="8"/>
  <c r="K56" i="8" s="1"/>
  <c r="K59" i="9" s="1"/>
  <c r="AD39" i="7"/>
  <c r="AC39" i="7"/>
  <c r="P57" i="13"/>
  <c r="O57" i="12"/>
  <c r="M53" i="10"/>
  <c r="N53" i="10" s="1"/>
  <c r="N56" i="11" s="1"/>
  <c r="J53" i="8"/>
  <c r="K53" i="8" s="1"/>
  <c r="K56" i="9" s="1"/>
  <c r="K17" i="8"/>
  <c r="K17" i="9" s="1"/>
  <c r="P23" i="13"/>
  <c r="O23" i="12"/>
  <c r="M22" i="10"/>
  <c r="N22" i="10" s="1"/>
  <c r="N22" i="11" s="1"/>
  <c r="J22" i="8"/>
  <c r="K22" i="8" s="1"/>
  <c r="K22" i="9" s="1"/>
  <c r="D55" i="5"/>
  <c r="D54" i="5"/>
  <c r="F45" i="5"/>
  <c r="I74" i="11"/>
  <c r="G41" i="12"/>
  <c r="H41" i="13"/>
  <c r="E41" i="12"/>
  <c r="C41" i="13"/>
  <c r="P49" i="13"/>
  <c r="O49" i="12"/>
  <c r="M45" i="10"/>
  <c r="J45" i="8"/>
  <c r="J39" i="7"/>
  <c r="I39" i="7"/>
  <c r="P16" i="13"/>
  <c r="M15" i="10"/>
  <c r="N15" i="10" s="1"/>
  <c r="N15" i="11" s="1"/>
  <c r="O16" i="12"/>
  <c r="J15" i="8"/>
  <c r="K15" i="8" s="1"/>
  <c r="K15" i="9" s="1"/>
  <c r="O30" i="12"/>
  <c r="M29" i="10"/>
  <c r="N29" i="10" s="1"/>
  <c r="N29" i="11" s="1"/>
  <c r="P30" i="13"/>
  <c r="J29" i="8"/>
  <c r="K29" i="8" s="1"/>
  <c r="K29" i="9" s="1"/>
  <c r="P20" i="13"/>
  <c r="M19" i="10"/>
  <c r="O20" i="12"/>
  <c r="J19" i="8"/>
  <c r="N25" i="10"/>
  <c r="N25" i="11" s="1"/>
  <c r="T39" i="7"/>
  <c r="S39" i="7"/>
  <c r="O62" i="12"/>
  <c r="M58" i="10"/>
  <c r="N58" i="10" s="1"/>
  <c r="N61" i="11" s="1"/>
  <c r="P62" i="13"/>
  <c r="J58" i="8"/>
  <c r="K58" i="8" s="1"/>
  <c r="K61" i="9" s="1"/>
  <c r="N20" i="10"/>
  <c r="N20" i="11" s="1"/>
  <c r="O17" i="12"/>
  <c r="M16" i="10"/>
  <c r="N16" i="10" s="1"/>
  <c r="N16" i="11" s="1"/>
  <c r="P17" i="13"/>
  <c r="J16" i="8"/>
  <c r="K16" i="8" s="1"/>
  <c r="K16" i="9" s="1"/>
  <c r="P52" i="13"/>
  <c r="O52" i="12"/>
  <c r="M48" i="10"/>
  <c r="N48" i="10" s="1"/>
  <c r="N51" i="11" s="1"/>
  <c r="J48" i="8"/>
  <c r="K48" i="8" s="1"/>
  <c r="K51" i="9" s="1"/>
  <c r="P69" i="13"/>
  <c r="O69" i="12"/>
  <c r="M65" i="10"/>
  <c r="N65" i="10" s="1"/>
  <c r="N68" i="11" s="1"/>
  <c r="J65" i="8"/>
  <c r="K65" i="8" s="1"/>
  <c r="K68" i="9" s="1"/>
  <c r="O54" i="12"/>
  <c r="M50" i="10"/>
  <c r="N50" i="10" s="1"/>
  <c r="N53" i="11" s="1"/>
  <c r="P54" i="13"/>
  <c r="J50" i="8"/>
  <c r="K50" i="8" s="1"/>
  <c r="K53" i="9" s="1"/>
  <c r="F47" i="5"/>
  <c r="M41" i="12"/>
  <c r="K41" i="13"/>
  <c r="P53" i="13"/>
  <c r="O53" i="12"/>
  <c r="M49" i="10"/>
  <c r="N49" i="10" s="1"/>
  <c r="N52" i="11" s="1"/>
  <c r="J49" i="8"/>
  <c r="K49" i="8" s="1"/>
  <c r="K52" i="9" s="1"/>
  <c r="P72" i="13"/>
  <c r="M68" i="10"/>
  <c r="N68" i="10" s="1"/>
  <c r="N71" i="11" s="1"/>
  <c r="O72" i="12"/>
  <c r="J68" i="8"/>
  <c r="K68" i="8" s="1"/>
  <c r="K71" i="9" s="1"/>
  <c r="F74" i="9"/>
  <c r="B74" i="11"/>
  <c r="E41" i="13"/>
  <c r="G41" i="13"/>
  <c r="D71" i="10" l="1"/>
  <c r="D76" i="11" s="1"/>
  <c r="G71" i="10"/>
  <c r="G76" i="11" s="1"/>
  <c r="G71" i="8"/>
  <c r="G76" i="9" s="1"/>
  <c r="C74" i="9"/>
  <c r="J71" i="10"/>
  <c r="J76" i="11" s="1"/>
  <c r="O85" i="4"/>
  <c r="K69" i="8"/>
  <c r="B74" i="9"/>
  <c r="H71" i="10"/>
  <c r="H76" i="11" s="1"/>
  <c r="E71" i="10"/>
  <c r="E76" i="11" s="1"/>
  <c r="W85" i="4"/>
  <c r="U85" i="4"/>
  <c r="P85" i="4"/>
  <c r="S85" i="4"/>
  <c r="D71" i="8"/>
  <c r="D76" i="9" s="1"/>
  <c r="K71" i="10"/>
  <c r="K76" i="11" s="1"/>
  <c r="S84" i="4"/>
  <c r="T82" i="4"/>
  <c r="P70" i="4"/>
  <c r="V69" i="4"/>
  <c r="Q71" i="4"/>
  <c r="O79" i="4"/>
  <c r="V68" i="4"/>
  <c r="U65" i="4"/>
  <c r="S66" i="4"/>
  <c r="R68" i="4"/>
  <c r="X63" i="4"/>
  <c r="V74" i="4"/>
  <c r="O66" i="4"/>
  <c r="Y78" i="4"/>
  <c r="T77" i="4"/>
  <c r="T84" i="4"/>
  <c r="R78" i="4"/>
  <c r="T66" i="4"/>
  <c r="W71" i="4"/>
  <c r="X73" i="4"/>
  <c r="R64" i="4"/>
  <c r="U61" i="4"/>
  <c r="Y84" i="4"/>
  <c r="Q62" i="4"/>
  <c r="Q80" i="4"/>
  <c r="V64" i="4"/>
  <c r="V72" i="4"/>
  <c r="Q78" i="4"/>
  <c r="T80" i="4"/>
  <c r="S70" i="4"/>
  <c r="S75" i="4"/>
  <c r="Y70" i="4"/>
  <c r="T79" i="4"/>
  <c r="X84" i="4"/>
  <c r="R65" i="4"/>
  <c r="O73" i="4"/>
  <c r="T72" i="4"/>
  <c r="Y71" i="4"/>
  <c r="S69" i="4"/>
  <c r="W81" i="4"/>
  <c r="Q79" i="4"/>
  <c r="Y77" i="4"/>
  <c r="O70" i="4"/>
  <c r="R62" i="4"/>
  <c r="W76" i="4"/>
  <c r="X76" i="4"/>
  <c r="S71" i="4"/>
  <c r="R63" i="4"/>
  <c r="P83" i="4"/>
  <c r="U66" i="4"/>
  <c r="U71" i="4"/>
  <c r="S67" i="4"/>
  <c r="W82" i="4"/>
  <c r="R84" i="4"/>
  <c r="V84" i="4"/>
  <c r="X72" i="4"/>
  <c r="S77" i="4"/>
  <c r="R67" i="4"/>
  <c r="W62" i="4"/>
  <c r="O61" i="4"/>
  <c r="R61" i="4"/>
  <c r="O83" i="4"/>
  <c r="V70" i="4"/>
  <c r="S82" i="4"/>
  <c r="X83" i="4"/>
  <c r="P79" i="4"/>
  <c r="X81" i="4"/>
  <c r="O80" i="4"/>
  <c r="X67" i="4"/>
  <c r="O76" i="4"/>
  <c r="Y81" i="4"/>
  <c r="U77" i="4"/>
  <c r="U64" i="4"/>
  <c r="V75" i="4"/>
  <c r="Y82" i="4"/>
  <c r="Q74" i="4"/>
  <c r="U83" i="4"/>
  <c r="R77" i="4"/>
  <c r="X70" i="4"/>
  <c r="T67" i="4"/>
  <c r="X82" i="4"/>
  <c r="U68" i="4"/>
  <c r="U84" i="4"/>
  <c r="P73" i="4"/>
  <c r="V71" i="4"/>
  <c r="U73" i="4"/>
  <c r="W83" i="4"/>
  <c r="S80" i="4"/>
  <c r="Q70" i="4"/>
  <c r="P75" i="4"/>
  <c r="X74" i="4"/>
  <c r="S76" i="4"/>
  <c r="P69" i="4"/>
  <c r="P76" i="4"/>
  <c r="U70" i="4"/>
  <c r="V63" i="4"/>
  <c r="V62" i="4"/>
  <c r="Q67" i="4"/>
  <c r="Q72" i="4"/>
  <c r="Q77" i="4"/>
  <c r="Y73" i="4"/>
  <c r="Y68" i="4"/>
  <c r="Q66" i="4"/>
  <c r="T63" i="4"/>
  <c r="R79" i="4"/>
  <c r="U67" i="4"/>
  <c r="R66" i="4"/>
  <c r="V73" i="4"/>
  <c r="S68" i="4"/>
  <c r="W61" i="4"/>
  <c r="Y85" i="4"/>
  <c r="T73" i="4"/>
  <c r="P68" i="4"/>
  <c r="U63" i="4"/>
  <c r="R70" i="4"/>
  <c r="S62" i="4"/>
  <c r="V78" i="4"/>
  <c r="P67" i="4"/>
  <c r="Y63" i="4"/>
  <c r="R74" i="4"/>
  <c r="T62" i="4"/>
  <c r="X77" i="4"/>
  <c r="X75" i="4"/>
  <c r="X64" i="4"/>
  <c r="V83" i="4"/>
  <c r="O68" i="4"/>
  <c r="Y64" i="4"/>
  <c r="Q64" i="4"/>
  <c r="Y80" i="4"/>
  <c r="R83" i="4"/>
  <c r="Y75" i="4"/>
  <c r="Y62" i="4"/>
  <c r="R71" i="4"/>
  <c r="S65" i="4"/>
  <c r="W68" i="4"/>
  <c r="U69" i="4"/>
  <c r="V82" i="4"/>
  <c r="O81" i="4"/>
  <c r="T76" i="4"/>
  <c r="W65" i="4"/>
  <c r="V81" i="4"/>
  <c r="P72" i="4"/>
  <c r="Q76" i="4"/>
  <c r="T83" i="4"/>
  <c r="P82" i="4"/>
  <c r="U75" i="4"/>
  <c r="O72" i="4"/>
  <c r="O77" i="4"/>
  <c r="O82" i="4"/>
  <c r="W77" i="4"/>
  <c r="W72" i="4"/>
  <c r="O71" i="4"/>
  <c r="T75" i="4"/>
  <c r="U62" i="4"/>
  <c r="Q73" i="4"/>
  <c r="S78" i="4"/>
  <c r="P80" i="4"/>
  <c r="Y74" i="4"/>
  <c r="S61" i="4"/>
  <c r="T61" i="4"/>
  <c r="X78" i="4"/>
  <c r="U81" i="4"/>
  <c r="T74" i="4"/>
  <c r="Q69" i="4"/>
  <c r="V76" i="4"/>
  <c r="V65" i="4"/>
  <c r="X66" i="4"/>
  <c r="X79" i="4"/>
  <c r="W67" i="4"/>
  <c r="V80" i="4"/>
  <c r="X68" i="4"/>
  <c r="S64" i="4"/>
  <c r="T68" i="4"/>
  <c r="Q83" i="4"/>
  <c r="Q82" i="4"/>
  <c r="Y69" i="4"/>
  <c r="O64" i="4"/>
  <c r="P62" i="4"/>
  <c r="W74" i="4"/>
  <c r="U80" i="4"/>
  <c r="V67" i="4"/>
  <c r="X62" i="4"/>
  <c r="O65" i="4"/>
  <c r="W63" i="4"/>
  <c r="R81" i="4"/>
  <c r="R76" i="4"/>
  <c r="Q81" i="4"/>
  <c r="R69" i="4"/>
  <c r="Q65" i="4"/>
  <c r="W70" i="4"/>
  <c r="O63" i="4"/>
  <c r="W80" i="4"/>
  <c r="U82" i="4"/>
  <c r="P81" i="4"/>
  <c r="S83" i="4"/>
  <c r="T64" i="4"/>
  <c r="T78" i="4"/>
  <c r="U76" i="4"/>
  <c r="Q63" i="4"/>
  <c r="Q68" i="4"/>
  <c r="O78" i="4"/>
  <c r="P65" i="4"/>
  <c r="S63" i="4"/>
  <c r="W78" i="4"/>
  <c r="P61" i="4"/>
  <c r="V61" i="4"/>
  <c r="Y61" i="4"/>
  <c r="Y67" i="4"/>
  <c r="R80" i="4"/>
  <c r="X80" i="4"/>
  <c r="O74" i="4"/>
  <c r="R72" i="4"/>
  <c r="P66" i="4"/>
  <c r="R73" i="4"/>
  <c r="V66" i="4"/>
  <c r="S73" i="4"/>
  <c r="W84" i="4"/>
  <c r="R75" i="4"/>
  <c r="X69" i="4"/>
  <c r="O62" i="4"/>
  <c r="X61" i="4"/>
  <c r="U79" i="4"/>
  <c r="Y79" i="4"/>
  <c r="P64" i="4"/>
  <c r="U78" i="4"/>
  <c r="X65" i="4"/>
  <c r="O75" i="4"/>
  <c r="Y66" i="4"/>
  <c r="T81" i="4"/>
  <c r="R82" i="4"/>
  <c r="T70" i="4"/>
  <c r="W79" i="4"/>
  <c r="P84" i="4"/>
  <c r="T69" i="4"/>
  <c r="V77" i="4"/>
  <c r="S72" i="4"/>
  <c r="S81" i="4"/>
  <c r="P78" i="4"/>
  <c r="X71" i="4"/>
  <c r="O84" i="4"/>
  <c r="Q84" i="4"/>
  <c r="Q75" i="4"/>
  <c r="S74" i="4"/>
  <c r="S79" i="4"/>
  <c r="Q61" i="4"/>
  <c r="P71" i="4"/>
  <c r="V79" i="4"/>
  <c r="Y76" i="4"/>
  <c r="U74" i="4"/>
  <c r="W75" i="4"/>
  <c r="Y83" i="4"/>
  <c r="U72" i="4"/>
  <c r="P74" i="4"/>
  <c r="W64" i="4"/>
  <c r="W69" i="4"/>
  <c r="T71" i="4"/>
  <c r="Y72" i="4"/>
  <c r="P63" i="4"/>
  <c r="W66" i="4"/>
  <c r="T65" i="4"/>
  <c r="W73" i="4"/>
  <c r="O69" i="4"/>
  <c r="P77" i="4"/>
  <c r="O67" i="4"/>
  <c r="Y65" i="4"/>
  <c r="V85" i="4"/>
  <c r="Q85" i="4"/>
  <c r="T85" i="4"/>
  <c r="R85" i="4"/>
  <c r="N69" i="10"/>
  <c r="N74" i="11" s="1"/>
  <c r="K70" i="8"/>
  <c r="K75" i="9" s="1"/>
  <c r="B71" i="8"/>
  <c r="B76" i="9" s="1"/>
  <c r="B71" i="10"/>
  <c r="B76" i="11" s="1"/>
  <c r="H71" i="8"/>
  <c r="H76" i="9" s="1"/>
  <c r="E74" i="11"/>
  <c r="C71" i="8"/>
  <c r="C76" i="9" s="1"/>
  <c r="K74" i="11"/>
  <c r="B75" i="11"/>
  <c r="J74" i="11"/>
  <c r="I71" i="10"/>
  <c r="I76" i="11" s="1"/>
  <c r="F74" i="15"/>
  <c r="F71" i="14"/>
  <c r="F76" i="15" s="1"/>
  <c r="E39" i="15"/>
  <c r="E39" i="14"/>
  <c r="E41" i="15" s="1"/>
  <c r="C72" i="14"/>
  <c r="C71" i="14"/>
  <c r="C76" i="15" s="1"/>
  <c r="C74" i="15"/>
  <c r="G72" i="14"/>
  <c r="B71" i="14"/>
  <c r="B76" i="15" s="1"/>
  <c r="J69" i="14"/>
  <c r="B74" i="15"/>
  <c r="D74" i="15"/>
  <c r="D71" i="14"/>
  <c r="D76" i="15" s="1"/>
  <c r="F39" i="15"/>
  <c r="F39" i="14"/>
  <c r="F41" i="15" s="1"/>
  <c r="G71" i="14"/>
  <c r="G76" i="15" s="1"/>
  <c r="G74" i="15"/>
  <c r="G39" i="15"/>
  <c r="G39" i="14"/>
  <c r="G41" i="15" s="1"/>
  <c r="D39" i="15"/>
  <c r="D39" i="14"/>
  <c r="D41" i="15" s="1"/>
  <c r="G40" i="14"/>
  <c r="B39" i="15"/>
  <c r="J37" i="14"/>
  <c r="B39" i="14"/>
  <c r="B41" i="15" s="1"/>
  <c r="J38" i="14"/>
  <c r="J40" i="15" s="1"/>
  <c r="B40" i="15"/>
  <c r="C40" i="14"/>
  <c r="C39" i="15"/>
  <c r="C39" i="14"/>
  <c r="C41" i="15" s="1"/>
  <c r="E74" i="15"/>
  <c r="E71" i="14"/>
  <c r="E76" i="15" s="1"/>
  <c r="J70" i="14"/>
  <c r="J75" i="15" s="1"/>
  <c r="B75" i="15"/>
  <c r="D12" i="6"/>
  <c r="F21" i="5"/>
  <c r="F11" i="6" s="1"/>
  <c r="K22" i="5"/>
  <c r="K12" i="6" s="1"/>
  <c r="D11" i="6"/>
  <c r="G21" i="5"/>
  <c r="G11" i="6" s="1"/>
  <c r="J51" i="14"/>
  <c r="J54" i="15" s="1"/>
  <c r="I70" i="14"/>
  <c r="I69" i="14"/>
  <c r="I37" i="14"/>
  <c r="I38" i="14"/>
  <c r="E11" i="6"/>
  <c r="P10" i="2"/>
  <c r="P11" i="2" s="1"/>
  <c r="O10" i="2"/>
  <c r="O11" i="2" s="1"/>
  <c r="L22" i="5"/>
  <c r="G22" i="5"/>
  <c r="G12" i="6" s="1"/>
  <c r="L21" i="5"/>
  <c r="B47" i="6"/>
  <c r="F71" i="10"/>
  <c r="F76" i="11" s="1"/>
  <c r="C74" i="11"/>
  <c r="C71" i="10"/>
  <c r="C76" i="11" s="1"/>
  <c r="F71" i="8"/>
  <c r="F76" i="9" s="1"/>
  <c r="B36" i="6"/>
  <c r="B35" i="6"/>
  <c r="B51" i="6"/>
  <c r="B49" i="6"/>
  <c r="M76" i="13"/>
  <c r="F76" i="12"/>
  <c r="J54" i="5"/>
  <c r="F54" i="5"/>
  <c r="C54" i="5"/>
  <c r="L54" i="5" s="1"/>
  <c r="C55" i="5"/>
  <c r="L55" i="5" s="1"/>
  <c r="G54" i="5"/>
  <c r="K54" i="5"/>
  <c r="F39" i="11"/>
  <c r="F39" i="10"/>
  <c r="F41" i="11" s="1"/>
  <c r="J39" i="10"/>
  <c r="J41" i="11" s="1"/>
  <c r="J39" i="11"/>
  <c r="B43" i="6"/>
  <c r="F55" i="5"/>
  <c r="J55" i="5"/>
  <c r="G39" i="9"/>
  <c r="G39" i="8"/>
  <c r="G41" i="9" s="1"/>
  <c r="D39" i="9"/>
  <c r="D39" i="8"/>
  <c r="D41" i="9" s="1"/>
  <c r="N38" i="10"/>
  <c r="N40" i="11" s="1"/>
  <c r="B40" i="11"/>
  <c r="K13" i="8"/>
  <c r="K13" i="9" s="1"/>
  <c r="J37" i="8"/>
  <c r="G76" i="13"/>
  <c r="C39" i="10"/>
  <c r="C41" i="11" s="1"/>
  <c r="C39" i="11"/>
  <c r="K74" i="9"/>
  <c r="K71" i="8"/>
  <c r="K76" i="9" s="1"/>
  <c r="J38" i="8"/>
  <c r="K19" i="8"/>
  <c r="K19" i="9" s="1"/>
  <c r="I76" i="13"/>
  <c r="E76" i="12"/>
  <c r="F76" i="13"/>
  <c r="H39" i="11"/>
  <c r="H39" i="10"/>
  <c r="H41" i="11" s="1"/>
  <c r="K39" i="10"/>
  <c r="K41" i="11" s="1"/>
  <c r="K39" i="11"/>
  <c r="M37" i="10"/>
  <c r="N13" i="10"/>
  <c r="N13" i="11" s="1"/>
  <c r="J69" i="8"/>
  <c r="K45" i="8"/>
  <c r="K48" i="9" s="1"/>
  <c r="M76" i="12"/>
  <c r="F39" i="9"/>
  <c r="F39" i="8"/>
  <c r="F41" i="9" s="1"/>
  <c r="B39" i="8"/>
  <c r="B41" i="9" s="1"/>
  <c r="K37" i="8"/>
  <c r="B39" i="9"/>
  <c r="E39" i="9"/>
  <c r="E39" i="8"/>
  <c r="E41" i="9" s="1"/>
  <c r="M38" i="10"/>
  <c r="N19" i="10"/>
  <c r="N19" i="11" s="1"/>
  <c r="N45" i="10"/>
  <c r="N48" i="11" s="1"/>
  <c r="M69" i="10"/>
  <c r="P74" i="13"/>
  <c r="P76" i="13" s="1"/>
  <c r="B76" i="13"/>
  <c r="D76" i="12"/>
  <c r="H39" i="9"/>
  <c r="H39" i="8"/>
  <c r="H41" i="9" s="1"/>
  <c r="G39" i="11"/>
  <c r="G39" i="10"/>
  <c r="G41" i="11" s="1"/>
  <c r="I39" i="11"/>
  <c r="I39" i="10"/>
  <c r="I41" i="11" s="1"/>
  <c r="D39" i="10"/>
  <c r="D41" i="11" s="1"/>
  <c r="D39" i="11"/>
  <c r="B55" i="6"/>
  <c r="B40" i="6"/>
  <c r="B56" i="6"/>
  <c r="B46" i="6"/>
  <c r="B53" i="6"/>
  <c r="B38" i="6"/>
  <c r="B48" i="6"/>
  <c r="B45" i="6"/>
  <c r="B54" i="6"/>
  <c r="B58" i="6"/>
  <c r="B50" i="6"/>
  <c r="B41" i="6"/>
  <c r="B39" i="6"/>
  <c r="B57" i="6"/>
  <c r="B37" i="6"/>
  <c r="B42" i="6"/>
  <c r="L76" i="12"/>
  <c r="D76" i="13"/>
  <c r="B44" i="6"/>
  <c r="C39" i="8"/>
  <c r="C41" i="9" s="1"/>
  <c r="C39" i="9"/>
  <c r="E39" i="11"/>
  <c r="E39" i="10"/>
  <c r="E41" i="11" s="1"/>
  <c r="M70" i="10"/>
  <c r="J70" i="8"/>
  <c r="C76" i="12"/>
  <c r="O74" i="12"/>
  <c r="O76" i="12" s="1"/>
  <c r="B76" i="12"/>
  <c r="H76" i="12"/>
  <c r="K55" i="5"/>
  <c r="G55" i="5"/>
  <c r="K38" i="8"/>
  <c r="K40" i="9" s="1"/>
  <c r="B40" i="9"/>
  <c r="B39" i="10"/>
  <c r="B41" i="11" s="1"/>
  <c r="B39" i="11"/>
  <c r="N37" i="10"/>
  <c r="N71" i="10" l="1"/>
  <c r="N76" i="11" s="1"/>
  <c r="J39" i="15"/>
  <c r="J39" i="14"/>
  <c r="J41" i="15" s="1"/>
  <c r="J71" i="14"/>
  <c r="J76" i="15" s="1"/>
  <c r="J74" i="15"/>
  <c r="I71" i="14"/>
  <c r="I39" i="14"/>
  <c r="M39" i="10"/>
  <c r="M71" i="10"/>
  <c r="J39" i="8"/>
  <c r="N39" i="10"/>
  <c r="N41" i="11" s="1"/>
  <c r="N39" i="11"/>
  <c r="K39" i="9"/>
  <c r="K39" i="8"/>
  <c r="K41" i="9" s="1"/>
  <c r="J71" i="8"/>
</calcChain>
</file>

<file path=xl/sharedStrings.xml><?xml version="1.0" encoding="utf-8"?>
<sst xmlns="http://schemas.openxmlformats.org/spreadsheetml/2006/main" count="1177" uniqueCount="238">
  <si>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</si>
  <si>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</si>
  <si>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</si>
  <si>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</si>
  <si>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</si>
  <si>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</si>
  <si>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</si>
  <si>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</si>
  <si>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</si>
  <si>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</si>
  <si>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</si>
  <si>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</si>
  <si>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</si>
  <si>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</si>
  <si>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Monthly coefficient</t>
  </si>
  <si>
    <t>Dir 1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</si>
  <si>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</si>
  <si>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</si>
  <si>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</si>
  <si>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</si>
  <si>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</si>
  <si>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</si>
  <si>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</si>
  <si>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</si>
  <si>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</si>
  <si>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</si>
  <si>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</si>
  <si>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</si>
  <si>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</si>
  <si>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</si>
  <si>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</si>
  <si>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</si>
  <si>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</si>
  <si>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</si>
  <si>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</si>
  <si>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</si>
  <si>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</si>
  <si>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</si>
  <si>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</si>
  <si>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</si>
  <si>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</si>
  <si>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</si>
  <si>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</si>
  <si>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</si>
  <si>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</si>
  <si>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</si>
  <si>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</si>
  <si>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</si>
  <si>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</si>
  <si>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</si>
  <si>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light</t>
  </si>
  <si>
    <t>heavy</t>
  </si>
  <si>
    <t>Dir 2</t>
  </si>
  <si>
    <t>Section</t>
  </si>
  <si>
    <t>Std deviation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</si>
  <si>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</si>
  <si>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</si>
  <si>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</si>
  <si>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</si>
  <si>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</si>
  <si>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</si>
  <si>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</si>
  <si>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</si>
  <si>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</si>
  <si>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</si>
  <si>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</si>
  <si>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</si>
  <si>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</si>
  <si>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</si>
  <si>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</si>
  <si>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</si>
  <si>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</si>
  <si>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</si>
  <si>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</si>
  <si>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</si>
  <si>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</si>
  <si>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</si>
  <si>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</si>
  <si>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</si>
  <si>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</si>
  <si>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</si>
  <si>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</si>
  <si>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</si>
  <si>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</si>
  <si>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</si>
  <si>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</si>
  <si>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</si>
  <si>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</si>
  <si>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</si>
  <si>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</si>
  <si>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</si>
  <si>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 VSS 40005b (2019) groupe A2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</si>
  <si>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</si>
  <si>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</si>
  <si>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</si>
  <si>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</si>
  <si>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</si>
  <si>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</si>
  <si>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Heure</t>
  </si>
  <si>
    <t>% de TJMO</t>
  </si>
  <si>
    <t>Ecart type</t>
  </si>
  <si>
    <t>Véh/h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</si>
  <si>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</si>
  <si>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</si>
  <si>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</si>
  <si>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</si>
  <si>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</si>
  <si>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</si>
  <si>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</si>
  <si>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</si>
  <si>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</si>
  <si>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</si>
  <si>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</si>
  <si>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</si>
  <si>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</si>
  <si>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</si>
  <si>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</si>
  <si>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</si>
  <si>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</si>
  <si>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</si>
  <si>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</si>
  <si>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</si>
  <si>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</si>
  <si>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</si>
  <si>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</si>
  <si>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</si>
  <si>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</si>
  <si>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</si>
  <si>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</si>
  <si>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</si>
  <si>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</si>
  <si>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</si>
  <si>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</si>
  <si>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</si>
  <si>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</si>
  <si>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</si>
  <si>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</si>
  <si>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</si>
  <si>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</si>
  <si>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</si>
  <si>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</si>
  <si>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</si>
  <si>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</si>
  <si>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</si>
  <si>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</si>
  <si>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</si>
  <si>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</si>
  <si>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</si>
  <si>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</si>
  <si>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</si>
  <si>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</si>
  <si>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</si>
  <si>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</si>
  <si>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</si>
  <si>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</si>
  <si>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</si>
  <si>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</si>
  <si>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</si>
  <si>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</si>
  <si>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</si>
  <si>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</si>
  <si>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</si>
  <si>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</si>
  <si>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Sect</t>
  </si>
  <si>
    <t>%PL sect</t>
  </si>
  <si>
    <t>GR09-SW7</t>
  </si>
  <si>
    <t>Bruit (N2)</t>
  </si>
  <si>
    <t>Bruit (N1)</t>
  </si>
  <si>
    <t>PW+AH (4)</t>
  </si>
  <si>
    <t>LIE+AH (6)</t>
  </si>
  <si>
    <t>LIE+AL (7)</t>
  </si>
  <si>
    <t>PW(3)+LIE(5)</t>
  </si>
  <si>
    <t>LW(8)+LIE+AH(6)</t>
  </si>
  <si>
    <t>LZ(9)+SZ(10)</t>
  </si>
  <si>
    <t>N2 jour</t>
  </si>
  <si>
    <t>N2 nuit</t>
  </si>
  <si>
    <t>N1 jour</t>
  </si>
  <si>
    <t>N1 nuit</t>
  </si>
  <si>
    <t>Calculs du bruit</t>
  </si>
  <si>
    <t>Jour (6h-22h)</t>
  </si>
  <si>
    <t>Nuit (22h-6h)</t>
  </si>
  <si>
    <t>%TJM</t>
  </si>
  <si>
    <t>Cadastre Bruit routier</t>
  </si>
  <si>
    <t>Nt1</t>
  </si>
  <si>
    <t>Nn1</t>
  </si>
  <si>
    <t>Nt2</t>
  </si>
  <si>
    <t>Nn2</t>
  </si>
  <si>
    <t>véh/jour</t>
  </si>
  <si>
    <t>SWISS7</t>
  </si>
  <si>
    <t>SWISS10</t>
  </si>
  <si>
    <t>SPCH13</t>
  </si>
  <si>
    <t>EUR6</t>
  </si>
  <si>
    <t>%JTM jour</t>
  </si>
  <si>
    <t>%JTM nuit</t>
  </si>
  <si>
    <t>Totaux</t>
  </si>
  <si>
    <t>ecart abs</t>
  </si>
  <si>
    <t>ecart rel</t>
  </si>
  <si>
    <t>Classification EUR6</t>
  </si>
  <si>
    <t>Contrôle qualité</t>
  </si>
  <si>
    <t>_Day</t>
  </si>
  <si>
    <t>_Speed</t>
  </si>
  <si>
    <t>_Categ</t>
  </si>
  <si>
    <t>Dir2</t>
  </si>
  <si>
    <t>TJM</t>
  </si>
  <si>
    <t>%PL</t>
  </si>
  <si>
    <t>PW+AH (4)+LIE+AH(6)</t>
  </si>
  <si>
    <t>% PL</t>
  </si>
  <si>
    <t>% VL</t>
  </si>
  <si>
    <t>LZ SZ (19) : Train routier et véhicule lourd articulé</t>
  </si>
  <si>
    <t>Véhicules lourds : CAR (1) + LW (8) + LZ SZ (19)</t>
  </si>
  <si>
    <t>nb Veh jour 6-22</t>
  </si>
  <si>
    <t>nb Veh nuit 22-6</t>
  </si>
  <si>
    <t>moyenne H jour 6-22</t>
  </si>
  <si>
    <t>moyenne H nuit 22-6</t>
  </si>
  <si>
    <t>Moyenne H jour 6-22</t>
  </si>
  <si>
    <t>Moyenne H nuit 22-6</t>
  </si>
  <si>
    <t>Moyennes horaires jour et nuit extrapolées en SWISS10 si SPCH13 ou SWISS7</t>
  </si>
  <si>
    <t>Jour</t>
  </si>
  <si>
    <t>Nuit</t>
  </si>
  <si>
    <t>SW01 =</t>
  </si>
  <si>
    <t>de CA</t>
  </si>
  <si>
    <t>SW02 =</t>
  </si>
  <si>
    <t>de MR</t>
  </si>
  <si>
    <t>SW03 =</t>
  </si>
  <si>
    <t>de PW</t>
  </si>
  <si>
    <t>SW04 =</t>
  </si>
  <si>
    <t>SW05 =</t>
  </si>
  <si>
    <t>de LI</t>
  </si>
  <si>
    <t>SW06 =</t>
  </si>
  <si>
    <t>SW07 =</t>
  </si>
  <si>
    <t>SW08 =</t>
  </si>
  <si>
    <t>de LW</t>
  </si>
  <si>
    <t>SW09 =</t>
  </si>
  <si>
    <t>de LZ</t>
  </si>
  <si>
    <t>SW10 =</t>
  </si>
  <si>
    <t>de SZ</t>
  </si>
  <si>
    <t>Extrapolation SWISS10 à partir de SWISS7 selon les moyennes suisses</t>
  </si>
  <si>
    <t>poucentage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</si>
</sst>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26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A7D0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DCDB"/>
        <bgColor indexed="64"/>
      </patternFill>
    </fill>
  </fills>
  <borders count="8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16" borderId="81" applyNumberFormat="0" applyAlignment="0" applyProtection="0"/>
    <xf numFmtId="0" fontId="15" fillId="0" borderId="0"/>
    <xf numFmtId="9" fontId="25" fillId="0" borderId="0" applyFont="0" applyFill="0" applyBorder="0" applyAlignment="0" applyProtection="0"/>
  </cellStyleXfs>
  <cellXfs count="566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0" fontId="0" fillId="2" borderId="0" xfId="0" applyNumberFormat="1" applyFont="1" applyFill="1" applyAlignment="1"/>
    <xf numFmtId="0" fontId="3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0" fontId="0" fillId="2" borderId="0" xfId="0" applyFill="1" applyAlignment="1"/>
    <xf numFmtId="0" fontId="0" fillId="2" borderId="0" xfId="0" applyFill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/>
    <xf numFmtId="165" fontId="9" fillId="0" borderId="0" xfId="0" applyNumberFormat="1" applyFont="1" applyBorder="1" applyAlignme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4" fillId="0" borderId="0" xfId="0" applyFont="1" applyAlignment="1"/>
    <xf numFmtId="168" fontId="14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8" xfId="0" applyNumberFormat="1" applyFont="1" applyBorder="1" applyAlignment="1">
      <alignment horizontal="center"/>
    </xf>
    <xf numFmtId="168" fontId="9" fillId="0" borderId="69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69" xfId="0" applyNumberFormat="1" applyFont="1" applyBorder="1" applyAlignment="1">
      <alignment horizontal="center"/>
    </xf>
    <xf numFmtId="10" fontId="9" fillId="0" borderId="69" xfId="0" applyNumberFormat="1" applyFont="1" applyBorder="1" applyAlignment="1"/>
    <xf numFmtId="10" fontId="9" fillId="0" borderId="11" xfId="0" applyNumberFormat="1" applyFont="1" applyBorder="1" applyAlignment="1"/>
    <xf numFmtId="1" fontId="9" fillId="0" borderId="69" xfId="0" applyNumberFormat="1" applyFont="1" applyBorder="1" applyAlignment="1">
      <alignment horizontal="center"/>
    </xf>
    <xf numFmtId="0" fontId="0" fillId="0" borderId="70" xfId="0" applyBorder="1" applyAlignment="1"/>
    <xf numFmtId="10" fontId="9" fillId="0" borderId="67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8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7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8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0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16" fillId="0" borderId="0" xfId="0" applyFont="1" applyAlignment="1"/>
    <xf numFmtId="0" fontId="16" fillId="2" borderId="0" xfId="0" applyFont="1" applyFill="1" applyAlignme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7" fontId="9" fillId="0" borderId="0" xfId="0" applyNumberFormat="1" applyFont="1" applyBorder="1" applyAlignment="1">
      <alignment horizontal="center"/>
    </xf>
    <xf numFmtId="0" fontId="9" fillId="0" borderId="72" xfId="0" applyFont="1" applyBorder="1" applyAlignment="1"/>
    <xf numFmtId="0" fontId="9" fillId="0" borderId="49" xfId="0" applyFont="1" applyBorder="1" applyAlignment="1">
      <alignment horizontal="left"/>
    </xf>
    <xf numFmtId="0" fontId="9" fillId="0" borderId="40" xfId="0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1" fontId="0" fillId="0" borderId="70" xfId="0" applyNumberFormat="1" applyBorder="1" applyAlignment="1"/>
    <xf numFmtId="1" fontId="0" fillId="0" borderId="73" xfId="0" applyNumberFormat="1" applyBorder="1" applyAlignment="1"/>
    <xf numFmtId="0" fontId="18" fillId="15" borderId="0" xfId="0" applyFont="1" applyFill="1" applyAlignment="1"/>
    <xf numFmtId="0" fontId="0" fillId="15" borderId="0" xfId="0" applyFill="1" applyAlignment="1"/>
    <xf numFmtId="0" fontId="0" fillId="15" borderId="0" xfId="0" applyFill="1" applyAlignment="1">
      <alignment horizontal="center"/>
    </xf>
    <xf numFmtId="1" fontId="0" fillId="0" borderId="70" xfId="0" applyNumberFormat="1" applyBorder="1"/>
    <xf numFmtId="0" fontId="19" fillId="16" borderId="81" xfId="5"/>
    <xf numFmtId="0" fontId="4" fillId="0" borderId="0" xfId="6" applyFont="1" applyAlignment="1"/>
    <xf numFmtId="0" fontId="15" fillId="0" borderId="0" xfId="6" applyAlignment="1"/>
    <xf numFmtId="165" fontId="15" fillId="0" borderId="0" xfId="6" applyNumberFormat="1" applyAlignment="1"/>
    <xf numFmtId="165" fontId="5" fillId="0" borderId="0" xfId="6" applyNumberFormat="1" applyFont="1" applyAlignment="1">
      <alignment horizontal="right"/>
    </xf>
    <xf numFmtId="0" fontId="15" fillId="0" borderId="0" xfId="6"/>
    <xf numFmtId="0" fontId="5" fillId="0" borderId="0" xfId="6" applyFont="1" applyAlignment="1"/>
    <xf numFmtId="0" fontId="2" fillId="0" borderId="0" xfId="6" applyFont="1" applyAlignment="1">
      <alignment horizontal="center"/>
    </xf>
    <xf numFmtId="165" fontId="15" fillId="0" borderId="0" xfId="6" applyNumberFormat="1" applyAlignment="1">
      <alignment horizontal="right"/>
    </xf>
    <xf numFmtId="0" fontId="6" fillId="0" borderId="0" xfId="6" applyFont="1" applyAlignment="1"/>
    <xf numFmtId="49" fontId="6" fillId="0" borderId="0" xfId="6" applyNumberFormat="1" applyFont="1" applyAlignment="1"/>
    <xf numFmtId="49" fontId="3" fillId="0" borderId="0" xfId="6" applyNumberFormat="1" applyFont="1" applyAlignment="1">
      <alignment horizontal="center"/>
    </xf>
    <xf numFmtId="0" fontId="7" fillId="0" borderId="0" xfId="6" applyFont="1" applyAlignment="1">
      <alignment horizontal="center"/>
    </xf>
    <xf numFmtId="0" fontId="3" fillId="0" borderId="66" xfId="6" applyFont="1" applyBorder="1" applyAlignment="1">
      <alignment horizontal="center"/>
    </xf>
    <xf numFmtId="1" fontId="3" fillId="0" borderId="0" xfId="6" applyNumberFormat="1" applyFont="1" applyAlignment="1"/>
    <xf numFmtId="0" fontId="15" fillId="0" borderId="0" xfId="6" applyBorder="1" applyAlignment="1"/>
    <xf numFmtId="0" fontId="15" fillId="0" borderId="0" xfId="6" applyFont="1" applyAlignment="1">
      <alignment horizontal="center"/>
    </xf>
    <xf numFmtId="0" fontId="3" fillId="0" borderId="0" xfId="6" applyFont="1" applyAlignment="1"/>
    <xf numFmtId="0" fontId="3" fillId="0" borderId="0" xfId="6" applyFont="1" applyBorder="1" applyAlignment="1"/>
    <xf numFmtId="0" fontId="3" fillId="0" borderId="50" xfId="6" applyFont="1" applyBorder="1" applyAlignment="1">
      <alignment horizontal="center" vertical="center"/>
    </xf>
    <xf numFmtId="0" fontId="9" fillId="0" borderId="1" xfId="6" applyFont="1" applyBorder="1" applyAlignment="1">
      <alignment horizontal="center"/>
    </xf>
    <xf numFmtId="0" fontId="9" fillId="0" borderId="44" xfId="6" applyFont="1" applyBorder="1" applyAlignment="1">
      <alignment horizontal="center"/>
    </xf>
    <xf numFmtId="0" fontId="9" fillId="0" borderId="36" xfId="6" applyFont="1" applyBorder="1" applyAlignment="1">
      <alignment horizontal="center"/>
    </xf>
    <xf numFmtId="0" fontId="9" fillId="0" borderId="0" xfId="6" applyFont="1" applyBorder="1" applyAlignment="1"/>
    <xf numFmtId="0" fontId="9" fillId="0" borderId="67" xfId="6" applyFont="1" applyBorder="1" applyAlignment="1">
      <alignment horizontal="center"/>
    </xf>
    <xf numFmtId="0" fontId="9" fillId="0" borderId="50" xfId="6" applyFont="1" applyBorder="1" applyAlignment="1">
      <alignment horizontal="center"/>
    </xf>
    <xf numFmtId="1" fontId="9" fillId="0" borderId="34" xfId="6" applyNumberFormat="1" applyFont="1" applyBorder="1" applyAlignment="1">
      <alignment horizontal="center"/>
    </xf>
    <xf numFmtId="1" fontId="9" fillId="0" borderId="36" xfId="6" applyNumberFormat="1" applyFont="1" applyBorder="1" applyAlignment="1">
      <alignment horizontal="center"/>
    </xf>
    <xf numFmtId="1" fontId="9" fillId="0" borderId="35" xfId="6" applyNumberFormat="1" applyFont="1" applyBorder="1" applyAlignment="1">
      <alignment horizontal="center"/>
    </xf>
    <xf numFmtId="168" fontId="9" fillId="0" borderId="69" xfId="6" applyNumberFormat="1" applyFont="1" applyBorder="1" applyAlignment="1">
      <alignment horizontal="center"/>
    </xf>
    <xf numFmtId="10" fontId="9" fillId="0" borderId="68" xfId="6" applyNumberFormat="1" applyFont="1" applyBorder="1" applyAlignment="1">
      <alignment horizontal="center"/>
    </xf>
    <xf numFmtId="0" fontId="9" fillId="0" borderId="69" xfId="6" applyFont="1" applyBorder="1" applyAlignment="1">
      <alignment horizontal="center"/>
    </xf>
    <xf numFmtId="1" fontId="9" fillId="0" borderId="40" xfId="6" applyNumberFormat="1" applyFont="1" applyBorder="1" applyAlignment="1">
      <alignment horizontal="center"/>
    </xf>
    <xf numFmtId="1" fontId="9" fillId="0" borderId="41" xfId="6" applyNumberFormat="1" applyFont="1" applyBorder="1" applyAlignment="1">
      <alignment horizontal="center"/>
    </xf>
    <xf numFmtId="1" fontId="9" fillId="0" borderId="0" xfId="6" applyNumberFormat="1" applyFont="1" applyBorder="1" applyAlignment="1">
      <alignment horizontal="center"/>
    </xf>
    <xf numFmtId="10" fontId="9" fillId="0" borderId="70" xfId="6" applyNumberFormat="1" applyFont="1" applyBorder="1" applyAlignment="1">
      <alignment horizontal="center"/>
    </xf>
    <xf numFmtId="0" fontId="9" fillId="0" borderId="11" xfId="6" applyFont="1" applyBorder="1" applyAlignment="1">
      <alignment horizontal="center"/>
    </xf>
    <xf numFmtId="1" fontId="9" fillId="0" borderId="22" xfId="6" applyNumberFormat="1" applyFont="1" applyBorder="1" applyAlignment="1">
      <alignment horizontal="center"/>
    </xf>
    <xf numFmtId="1" fontId="9" fillId="0" borderId="13" xfId="6" applyNumberFormat="1" applyFont="1" applyBorder="1" applyAlignment="1">
      <alignment horizontal="center"/>
    </xf>
    <xf numFmtId="1" fontId="9" fillId="0" borderId="71" xfId="6" applyNumberFormat="1" applyFont="1" applyBorder="1" applyAlignment="1">
      <alignment horizontal="center"/>
    </xf>
    <xf numFmtId="168" fontId="9" fillId="0" borderId="11" xfId="6" applyNumberFormat="1" applyFont="1" applyBorder="1" applyAlignment="1">
      <alignment horizontal="center"/>
    </xf>
    <xf numFmtId="10" fontId="9" fillId="0" borderId="11" xfId="6" applyNumberFormat="1" applyFont="1" applyBorder="1" applyAlignment="1">
      <alignment horizontal="center"/>
    </xf>
    <xf numFmtId="1" fontId="9" fillId="0" borderId="49" xfId="6" applyNumberFormat="1" applyFont="1" applyBorder="1" applyAlignment="1">
      <alignment horizontal="center"/>
    </xf>
    <xf numFmtId="1" fontId="9" fillId="0" borderId="43" xfId="6" applyNumberFormat="1" applyFont="1" applyBorder="1" applyAlignment="1">
      <alignment horizontal="center"/>
    </xf>
    <xf numFmtId="1" fontId="9" fillId="0" borderId="72" xfId="6" applyNumberFormat="1" applyFont="1" applyBorder="1" applyAlignment="1">
      <alignment horizontal="center"/>
    </xf>
    <xf numFmtId="168" fontId="9" fillId="0" borderId="67" xfId="6" applyNumberFormat="1" applyFont="1" applyBorder="1" applyAlignment="1">
      <alignment horizontal="center"/>
    </xf>
    <xf numFmtId="0" fontId="9" fillId="0" borderId="8" xfId="6" applyFont="1" applyBorder="1" applyAlignment="1">
      <alignment horizontal="center"/>
    </xf>
    <xf numFmtId="169" fontId="9" fillId="0" borderId="9" xfId="6" applyNumberFormat="1" applyFont="1" applyBorder="1"/>
    <xf numFmtId="169" fontId="9" fillId="0" borderId="10" xfId="6" applyNumberFormat="1" applyFont="1" applyBorder="1"/>
    <xf numFmtId="168" fontId="9" fillId="0" borderId="8" xfId="6" applyNumberFormat="1" applyFont="1" applyBorder="1" applyAlignment="1">
      <alignment horizontal="center"/>
    </xf>
    <xf numFmtId="10" fontId="9" fillId="0" borderId="8" xfId="6" applyNumberFormat="1" applyFont="1" applyBorder="1" applyAlignment="1">
      <alignment horizontal="center"/>
    </xf>
    <xf numFmtId="169" fontId="9" fillId="0" borderId="12" xfId="6" applyNumberFormat="1" applyFont="1" applyBorder="1"/>
    <xf numFmtId="169" fontId="9" fillId="0" borderId="13" xfId="6" applyNumberFormat="1" applyFont="1" applyBorder="1"/>
    <xf numFmtId="0" fontId="9" fillId="0" borderId="15" xfId="6" applyFont="1" applyBorder="1" applyAlignment="1">
      <alignment horizontal="center"/>
    </xf>
    <xf numFmtId="169" fontId="9" fillId="0" borderId="16" xfId="6" applyNumberFormat="1" applyFont="1" applyBorder="1"/>
    <xf numFmtId="169" fontId="9" fillId="0" borderId="6" xfId="6" applyNumberFormat="1" applyFont="1" applyBorder="1"/>
    <xf numFmtId="168" fontId="9" fillId="0" borderId="15" xfId="6" applyNumberFormat="1" applyFont="1" applyBorder="1" applyAlignment="1">
      <alignment horizontal="center"/>
    </xf>
    <xf numFmtId="10" fontId="9" fillId="0" borderId="15" xfId="6" applyNumberFormat="1" applyFont="1" applyBorder="1" applyAlignment="1">
      <alignment horizontal="center"/>
    </xf>
    <xf numFmtId="10" fontId="15" fillId="0" borderId="0" xfId="6" applyNumberFormat="1" applyAlignment="1"/>
    <xf numFmtId="0" fontId="15" fillId="0" borderId="0" xfId="6" applyBorder="1" applyAlignment="1">
      <alignment horizontal="left"/>
    </xf>
    <xf numFmtId="0" fontId="15" fillId="0" borderId="0" xfId="6" applyFont="1" applyBorder="1" applyAlignment="1">
      <alignment horizontal="center"/>
    </xf>
    <xf numFmtId="0" fontId="9" fillId="0" borderId="0" xfId="6" applyFont="1" applyAlignment="1"/>
    <xf numFmtId="0" fontId="15" fillId="0" borderId="0" xfId="6" applyBorder="1"/>
    <xf numFmtId="0" fontId="3" fillId="0" borderId="0" xfId="6" applyFont="1" applyBorder="1" applyAlignment="1">
      <alignment horizontal="left" vertical="center"/>
    </xf>
    <xf numFmtId="0" fontId="3" fillId="0" borderId="0" xfId="6" applyFont="1" applyAlignment="1">
      <alignment horizontal="center"/>
    </xf>
    <xf numFmtId="0" fontId="9" fillId="0" borderId="70" xfId="6" applyFont="1" applyBorder="1" applyAlignment="1">
      <alignment horizontal="center"/>
    </xf>
    <xf numFmtId="1" fontId="9" fillId="0" borderId="70" xfId="6" applyNumberFormat="1" applyFont="1" applyBorder="1" applyAlignment="1">
      <alignment horizontal="center"/>
    </xf>
    <xf numFmtId="1" fontId="9" fillId="0" borderId="50" xfId="6" applyNumberFormat="1" applyFont="1" applyBorder="1" applyAlignment="1">
      <alignment horizontal="center"/>
    </xf>
    <xf numFmtId="10" fontId="9" fillId="0" borderId="50" xfId="6" applyNumberFormat="1" applyFont="1" applyBorder="1" applyAlignment="1"/>
    <xf numFmtId="10" fontId="9" fillId="0" borderId="69" xfId="6" applyNumberFormat="1" applyFont="1" applyBorder="1" applyAlignment="1">
      <alignment horizontal="center"/>
    </xf>
    <xf numFmtId="10" fontId="9" fillId="0" borderId="69" xfId="6" applyNumberFormat="1" applyFont="1" applyBorder="1" applyAlignment="1"/>
    <xf numFmtId="10" fontId="9" fillId="0" borderId="11" xfId="6" applyNumberFormat="1" applyFont="1" applyBorder="1" applyAlignment="1"/>
    <xf numFmtId="1" fontId="9" fillId="0" borderId="69" xfId="6" applyNumberFormat="1" applyFont="1" applyBorder="1" applyAlignment="1">
      <alignment horizontal="center"/>
    </xf>
    <xf numFmtId="0" fontId="15" fillId="0" borderId="70" xfId="6" applyBorder="1" applyAlignment="1"/>
    <xf numFmtId="10" fontId="9" fillId="0" borderId="67" xfId="6" applyNumberFormat="1" applyFont="1" applyBorder="1" applyAlignment="1"/>
    <xf numFmtId="0" fontId="9" fillId="0" borderId="0" xfId="6" applyFont="1" applyBorder="1" applyAlignment="1">
      <alignment horizontal="center"/>
    </xf>
    <xf numFmtId="10" fontId="9" fillId="0" borderId="0" xfId="6" applyNumberFormat="1" applyFont="1" applyBorder="1" applyAlignment="1"/>
    <xf numFmtId="0" fontId="6" fillId="5" borderId="74" xfId="6" applyFont="1" applyFill="1" applyBorder="1" applyAlignment="1">
      <alignment horizontal="center"/>
    </xf>
    <xf numFmtId="0" fontId="6" fillId="6" borderId="75" xfId="6" applyFont="1" applyFill="1" applyBorder="1" applyAlignment="1">
      <alignment horizontal="center"/>
    </xf>
    <xf numFmtId="0" fontId="6" fillId="7" borderId="75" xfId="6" applyFont="1" applyFill="1" applyBorder="1" applyAlignment="1">
      <alignment horizontal="center"/>
    </xf>
    <xf numFmtId="0" fontId="6" fillId="8" borderId="75" xfId="6" applyFont="1" applyFill="1" applyBorder="1" applyAlignment="1">
      <alignment horizontal="center"/>
    </xf>
    <xf numFmtId="0" fontId="6" fillId="9" borderId="75" xfId="6" applyFont="1" applyFill="1" applyBorder="1" applyAlignment="1">
      <alignment horizontal="center"/>
    </xf>
    <xf numFmtId="0" fontId="6" fillId="10" borderId="75" xfId="6" applyFont="1" applyFill="1" applyBorder="1" applyAlignment="1">
      <alignment horizontal="center"/>
    </xf>
    <xf numFmtId="165" fontId="9" fillId="0" borderId="0" xfId="6" applyNumberFormat="1" applyFont="1" applyAlignment="1"/>
    <xf numFmtId="10" fontId="9" fillId="0" borderId="8" xfId="6" applyNumberFormat="1" applyFont="1" applyBorder="1" applyAlignment="1"/>
    <xf numFmtId="10" fontId="9" fillId="0" borderId="15" xfId="6" applyNumberFormat="1" applyFont="1" applyBorder="1" applyAlignment="1"/>
    <xf numFmtId="0" fontId="9" fillId="0" borderId="76" xfId="6" applyFont="1" applyBorder="1" applyAlignment="1">
      <alignment horizontal="center"/>
    </xf>
    <xf numFmtId="1" fontId="9" fillId="0" borderId="76" xfId="6" applyNumberFormat="1" applyFont="1" applyBorder="1" applyAlignment="1">
      <alignment horizontal="center"/>
    </xf>
    <xf numFmtId="0" fontId="15" fillId="0" borderId="76" xfId="6" applyBorder="1" applyAlignment="1"/>
    <xf numFmtId="0" fontId="19" fillId="16" borderId="81" xfId="5" applyAlignment="1"/>
    <xf numFmtId="165" fontId="20" fillId="0" borderId="0" xfId="0" applyNumberFormat="1" applyFont="1" applyAlignment="1">
      <alignment horizontal="right"/>
    </xf>
    <xf numFmtId="10" fontId="20" fillId="0" borderId="0" xfId="0" applyNumberFormat="1" applyFont="1" applyAlignment="1"/>
    <xf numFmtId="0" fontId="20" fillId="0" borderId="0" xfId="0" applyFont="1" applyAlignment="1"/>
    <xf numFmtId="0" fontId="20" fillId="0" borderId="0" xfId="0" applyFont="1" applyAlignment="1">
      <alignment horizontal="right"/>
    </xf>
    <xf numFmtId="10" fontId="20" fillId="0" borderId="0" xfId="6" applyNumberFormat="1" applyFont="1" applyAlignment="1"/>
    <xf numFmtId="0" fontId="20" fillId="0" borderId="0" xfId="6" applyFont="1" applyAlignment="1"/>
    <xf numFmtId="169" fontId="20" fillId="0" borderId="0" xfId="6" applyNumberFormat="1" applyFont="1" applyAlignment="1"/>
    <xf numFmtId="10" fontId="20" fillId="0" borderId="0" xfId="0" applyNumberFormat="1" applyFont="1" applyBorder="1" applyAlignment="1"/>
    <xf numFmtId="168" fontId="17" fillId="15" borderId="0" xfId="0" applyNumberFormat="1" applyFont="1" applyFill="1" applyAlignment="1"/>
    <xf numFmtId="0" fontId="20" fillId="0" borderId="0" xfId="0" applyFont="1" applyBorder="1" applyAlignment="1">
      <alignment horizontal="right"/>
    </xf>
    <xf numFmtId="0" fontId="17" fillId="0" borderId="0" xfId="0" applyFont="1" applyAlignment="1"/>
    <xf numFmtId="0" fontId="15" fillId="15" borderId="0" xfId="0" applyFont="1" applyFill="1" applyAlignment="1"/>
    <xf numFmtId="1" fontId="17" fillId="15" borderId="0" xfId="0" applyNumberFormat="1" applyFont="1" applyFill="1" applyAlignment="1"/>
    <xf numFmtId="0" fontId="15" fillId="15" borderId="0" xfId="0" applyFont="1" applyFill="1" applyAlignment="1">
      <alignment horizontal="right"/>
    </xf>
    <xf numFmtId="2" fontId="0" fillId="15" borderId="0" xfId="0" applyNumberFormat="1" applyFill="1" applyAlignment="1"/>
    <xf numFmtId="2" fontId="17" fillId="15" borderId="0" xfId="0" applyNumberFormat="1" applyFont="1" applyFill="1" applyAlignment="1"/>
    <xf numFmtId="0" fontId="0" fillId="15" borderId="0" xfId="0" applyFill="1" applyAlignment="1">
      <alignment horizontal="right"/>
    </xf>
    <xf numFmtId="0" fontId="17" fillId="15" borderId="0" xfId="0" applyFont="1" applyFill="1" applyAlignment="1">
      <alignment horizontal="right"/>
    </xf>
    <xf numFmtId="0" fontId="0" fillId="17" borderId="0" xfId="0" applyFill="1"/>
    <xf numFmtId="0" fontId="0" fillId="17" borderId="0" xfId="0" applyFill="1" applyAlignment="1"/>
    <xf numFmtId="0" fontId="0" fillId="17" borderId="0" xfId="0" applyFill="1" applyAlignment="1">
      <alignment horizontal="right"/>
    </xf>
    <xf numFmtId="0" fontId="15" fillId="17" borderId="0" xfId="0" applyFont="1" applyFill="1"/>
    <xf numFmtId="0" fontId="17" fillId="17" borderId="0" xfId="0" applyFont="1" applyFill="1" applyAlignment="1">
      <alignment horizontal="right"/>
    </xf>
    <xf numFmtId="2" fontId="17" fillId="17" borderId="0" xfId="0" applyNumberFormat="1" applyFont="1" applyFill="1"/>
    <xf numFmtId="2" fontId="0" fillId="17" borderId="0" xfId="0" applyNumberFormat="1" applyFill="1"/>
    <xf numFmtId="0" fontId="23" fillId="18" borderId="0" xfId="0" applyFont="1" applyFill="1" applyBorder="1" applyAlignment="1">
      <alignment vertical="center"/>
    </xf>
    <xf numFmtId="10" fontId="24" fillId="19" borderId="0" xfId="0" applyNumberFormat="1" applyFont="1" applyFill="1" applyBorder="1" applyAlignment="1">
      <alignment horizontal="right" vertical="center"/>
    </xf>
    <xf numFmtId="0" fontId="17" fillId="17" borderId="0" xfId="0" applyFont="1" applyFill="1"/>
    <xf numFmtId="0" fontId="22" fillId="0" borderId="58" xfId="0" applyFont="1" applyBorder="1" applyAlignment="1">
      <alignment vertical="center"/>
    </xf>
    <xf numFmtId="0" fontId="22" fillId="0" borderId="82" xfId="0" applyFont="1" applyBorder="1" applyAlignment="1">
      <alignment vertical="center"/>
    </xf>
    <xf numFmtId="0" fontId="0" fillId="0" borderId="82" xfId="0" applyBorder="1" applyAlignment="1"/>
    <xf numFmtId="0" fontId="0" fillId="0" borderId="83" xfId="0" applyBorder="1" applyAlignment="1"/>
    <xf numFmtId="0" fontId="0" fillId="0" borderId="38" xfId="0" applyBorder="1" applyAlignment="1"/>
    <xf numFmtId="0" fontId="0" fillId="0" borderId="45" xfId="0" applyBorder="1" applyAlignment="1"/>
    <xf numFmtId="0" fontId="21" fillId="0" borderId="38" xfId="0" applyFont="1" applyBorder="1"/>
    <xf numFmtId="0" fontId="23" fillId="18" borderId="45" xfId="0" applyFont="1" applyFill="1" applyBorder="1" applyAlignment="1">
      <alignment vertical="center"/>
    </xf>
    <xf numFmtId="0" fontId="23" fillId="0" borderId="38" xfId="0" applyFont="1" applyBorder="1" applyAlignment="1">
      <alignment horizontal="center" vertical="center"/>
    </xf>
    <xf numFmtId="0" fontId="21" fillId="0" borderId="52" xfId="0" applyFont="1" applyBorder="1"/>
    <xf numFmtId="0" fontId="23" fillId="0" borderId="66" xfId="0" applyFont="1" applyBorder="1" applyAlignment="1">
      <alignment vertical="center"/>
    </xf>
    <xf numFmtId="0" fontId="23" fillId="0" borderId="84" xfId="0" applyFont="1" applyBorder="1" applyAlignment="1">
      <alignment vertical="center"/>
    </xf>
    <xf numFmtId="168" fontId="9" fillId="0" borderId="70" xfId="0" applyNumberFormat="1" applyFont="1" applyBorder="1" applyAlignment="1">
      <alignment horizontal="center"/>
    </xf>
    <xf numFmtId="9" fontId="23" fillId="0" borderId="0" xfId="0" applyNumberFormat="1" applyFont="1" applyFill="1" applyBorder="1" applyAlignment="1">
      <alignment horizontal="right" vertical="center"/>
    </xf>
    <xf numFmtId="9" fontId="23" fillId="0" borderId="45" xfId="0" applyNumberFormat="1" applyFont="1" applyFill="1" applyBorder="1" applyAlignment="1">
      <alignment horizontal="right" vertical="center"/>
    </xf>
    <xf numFmtId="10" fontId="0" fillId="0" borderId="0" xfId="7" applyNumberFormat="1" applyFont="1" applyAlignment="1"/>
    <xf numFmtId="10" fontId="16" fillId="0" borderId="0" xfId="7" applyNumberFormat="1" applyFont="1" applyAlignment="1"/>
    <xf numFmtId="0" fontId="19" fillId="16" borderId="81" xfId="5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9" fontId="9" fillId="0" borderId="17" xfId="0" applyNumberFormat="1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center"/>
    </xf>
    <xf numFmtId="0" fontId="3" fillId="0" borderId="30" xfId="6" applyFont="1" applyBorder="1" applyAlignment="1">
      <alignment horizontal="center" vertical="center" wrapText="1"/>
    </xf>
    <xf numFmtId="0" fontId="3" fillId="0" borderId="0" xfId="6" applyFont="1" applyBorder="1" applyAlignment="1">
      <alignment horizontal="right" vertical="center"/>
    </xf>
    <xf numFmtId="10" fontId="9" fillId="0" borderId="1" xfId="6" applyNumberFormat="1" applyFont="1" applyBorder="1" applyAlignment="1">
      <alignment horizontal="center" vertical="center"/>
    </xf>
    <xf numFmtId="0" fontId="3" fillId="0" borderId="1" xfId="6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8">
    <cellStyle name="Calcul" xfId="5" builtinId="22"/>
    <cellStyle name="Commentaire 2" xfId="1"/>
    <cellStyle name="Milliers 2" xfId="2"/>
    <cellStyle name="Normal" xfId="0" builtinId="0"/>
    <cellStyle name="Normal 2" xfId="3"/>
    <cellStyle name="Normal 3" xfId="6"/>
    <cellStyle name="Pourcentage" xfId="7" builtinId="5"/>
    <cellStyle name="Pourcentage 2" xfId="4"/>
  </cellStyles>
  <dxfs count="40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Data_day!$K$67:$K$90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261778"/>
        <c:axId val="61278892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7-4C92-8F08-0111728E14DF}"/>
            </c:ext>
          </c:extLst>
        </c:ser>
        <c:ser>
          <c:idx val="2"/>
          <c:order val="2"/>
          <c:tx>
            <c:strRef>
              <c:f>Data_day!$K$35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Data_day!$K$36:$K$59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5261778"/>
        <c:axId val="61278892"/>
      </c:lineChart>
      <c:catAx>
        <c:axId val="65261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278892"/>
        <c:crosses val="autoZero"/>
        <c:auto val="1"/>
        <c:lblAlgn val="ctr"/>
        <c:lblOffset val="100"/>
        <c:noMultiLvlLbl val="0"/>
      </c:catAx>
      <c:valAx>
        <c:axId val="6127889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52617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99D-AB5C-47175D500E88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7-499D-AB5C-47175D500E88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7-499D-AB5C-47175D500E88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7-499D-AB5C-47175D500E88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7-499D-AB5C-47175D500E88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7-499D-AB5C-47175D500E88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27-499D-AB5C-47175D50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6-46B7-9438-91DC1DC301BF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6-46B7-9438-91DC1DC301BF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6-46B7-9438-91DC1DC301BF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6-46B7-9438-91DC1DC301BF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6-46B7-9438-91DC1DC301BF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6-46B7-9438-91DC1DC301BF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6-46B7-9438-91DC1DC3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6-4D5C-9AE7-E75DC6A97583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6-4D5C-9AE7-E75DC6A97583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6-4D5C-9AE7-E75DC6A97583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6-4D5C-9AE7-E75DC6A97583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6-4D5C-9AE7-E75DC6A97583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6-4D5C-9AE7-E75DC6A97583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56-4D5C-9AE7-E75DC6A97583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56-4D5C-9AE7-E75DC6A97583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56-4D5C-9AE7-E75DC6A97583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56-4D5C-9AE7-E75DC6A9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6286306"/>
        <c:axId val="45818147"/>
      </c:barChart>
      <c:catAx>
        <c:axId val="76286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818147"/>
        <c:crosses val="autoZero"/>
        <c:auto val="1"/>
        <c:lblAlgn val="ctr"/>
        <c:lblOffset val="100"/>
        <c:noMultiLvlLbl val="0"/>
      </c:catAx>
      <c:valAx>
        <c:axId val="458181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2863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CCA-BF88-DCF79765CB50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1-4CCA-BF88-DCF79765CB50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1-4CCA-BF88-DCF79765CB50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1-4CCA-BF88-DCF79765CB50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1-4CCA-BF88-DCF79765CB50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1-4CCA-BF88-DCF79765CB50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1-4CCA-BF88-DCF79765CB50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1-4CCA-BF88-DCF79765CB50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1-4CCA-BF88-DCF79765CB50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1-4CCA-BF88-DCF79765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5483180"/>
        <c:axId val="90018072"/>
      </c:barChart>
      <c:catAx>
        <c:axId val="454831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018072"/>
        <c:crosses val="autoZero"/>
        <c:auto val="1"/>
        <c:lblAlgn val="ctr"/>
        <c:lblOffset val="100"/>
        <c:noMultiLvlLbl val="0"/>
      </c:catAx>
      <c:valAx>
        <c:axId val="900180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4831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1-46AE-889E-E7896FE2C182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1-46AE-889E-E7896FE2C182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1-46AE-889E-E7896FE2C182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1-46AE-889E-E7896FE2C182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1-46AE-889E-E7896FE2C182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1-46AE-889E-E7896FE2C182}"/>
            </c:ext>
          </c:extLst>
        </c:ser>
        <c:ser>
          <c:idx val="6"/>
          <c:order val="6"/>
          <c:tx>
            <c:strRef>
              <c:f>Data_category!$I$4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1-46AE-889E-E7896FE2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C48-92D3-EEFA0DD20F20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F-4C48-92D3-EEFA0DD20F20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F-4C48-92D3-EEFA0DD20F20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F-4C48-92D3-EEFA0DD20F20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F-4C48-92D3-EEFA0DD20F20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F-4C48-92D3-EEFA0DD20F20}"/>
            </c:ext>
          </c:extLst>
        </c:ser>
        <c:ser>
          <c:idx val="6"/>
          <c:order val="6"/>
          <c:tx>
            <c:strRef>
              <c:f>Data_category!$I$32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F-4C48-92D3-EEFA0DD2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30</xdr:colOff>
      <xdr:row>31</xdr:row>
      <xdr:rowOff>170205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8</xdr:col>
      <xdr:colOff>3855</xdr:colOff>
      <xdr:row>36</xdr:row>
      <xdr:rowOff>160920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3855</xdr:colOff>
      <xdr:row>71</xdr:row>
      <xdr:rowOff>160560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636540</xdr:colOff>
      <xdr:row>36</xdr:row>
      <xdr:rowOff>160920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636540</xdr:colOff>
      <xdr:row>71</xdr:row>
      <xdr:rowOff>160920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9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31" t="s">
        <v>64</v>
      </c>
      <c r="B9" s="232">
        <f>B4</f>
        <v>0</v>
      </c>
      <c r="L9" s="67"/>
    </row>
    <row r="10" spans="1:14" ht="13.5" customHeight="1" x14ac:dyDescent="0.2">
      <c r="L10" s="67"/>
    </row>
    <row r="11" spans="1:14" s="5" customFormat="1" ht="18.600000000000001" customHeight="1" x14ac:dyDescent="0.2">
      <c r="B11" s="529" t="str">
        <f>"Distrubution des classes SWISS10 par tranche horaire  -  Cumuls sur 7 jours (Lu - Di)"</f>
        <v>Distrubution des classes SWISS10 par tranche horaire  -  Cumuls sur 7 jours (Lu - Di)</v>
      </c>
      <c r="C11" s="529"/>
      <c r="D11" s="529"/>
      <c r="E11" s="529"/>
      <c r="F11" s="529"/>
      <c r="G11" s="529"/>
      <c r="H11" s="529"/>
      <c r="I11" s="529"/>
      <c r="J11" s="529"/>
      <c r="K11" s="529"/>
      <c r="L11" s="305"/>
      <c r="M11" s="234" t="s">
        <v>108</v>
      </c>
      <c r="N11" s="559" t="s">
        <v>111</v>
      </c>
    </row>
    <row r="12" spans="1:14" ht="12.75" customHeight="1" x14ac:dyDescent="0.2">
      <c r="A12" s="123" t="s">
        <v>98</v>
      </c>
      <c r="B12" s="306" t="s">
        <v>112</v>
      </c>
      <c r="C12" s="126" t="s">
        <v>113</v>
      </c>
      <c r="D12" s="126" t="s">
        <v>131</v>
      </c>
      <c r="E12" s="126" t="s">
        <v>132</v>
      </c>
      <c r="F12" s="126" t="s">
        <v>133</v>
      </c>
      <c r="G12" s="126" t="s">
        <v>134</v>
      </c>
      <c r="H12" s="126" t="s">
        <v>135</v>
      </c>
      <c r="I12" s="126" t="s">
        <v>116</v>
      </c>
      <c r="J12" s="126" t="s">
        <v>117</v>
      </c>
      <c r="K12" s="128" t="s">
        <v>118</v>
      </c>
      <c r="L12" s="91"/>
      <c r="M12" s="238" t="s">
        <v>101</v>
      </c>
      <c r="N12" s="559"/>
    </row>
    <row r="13" spans="1:14" ht="12.75" customHeight="1" x14ac:dyDescent="0.2">
      <c r="A13" s="239" t="s">
        <v>26</v>
      </c>
      <c r="B13" s="240">
        <f>Data_category!C5</f>
        <v>0</v>
      </c>
      <c r="C13" s="307">
        <f>Data_category!D5</f>
        <v>0</v>
      </c>
      <c r="D13" s="143">
        <f>Data_category!E5</f>
        <v>0</v>
      </c>
      <c r="E13" s="241">
        <f>Data_category!F5</f>
        <v>0</v>
      </c>
      <c r="F13" s="307">
        <f>Data_category!G5</f>
        <v>0</v>
      </c>
      <c r="G13" s="307">
        <f>Data_category!H5</f>
        <v>0</v>
      </c>
      <c r="H13" s="307">
        <f>Data_category!I5</f>
        <v>0</v>
      </c>
      <c r="I13" s="307">
        <f>Data_category!J5</f>
        <v>0</v>
      </c>
      <c r="J13" s="143">
        <f>Data_category!K5</f>
        <v>0</v>
      </c>
      <c r="K13" s="242">
        <f>Data_category!L5</f>
        <v>0</v>
      </c>
      <c r="L13" s="308"/>
      <c r="M13" s="309">
        <f>CV_C!T14</f>
        <v>0</v>
      </c>
      <c r="N13" s="310" t="e">
        <f>M13/Data_category!$M$29*7</f>
        <v>#DIV/0!</v>
      </c>
    </row>
    <row r="14" spans="1:14" ht="12.75" customHeight="1" x14ac:dyDescent="0.2">
      <c r="A14" s="245" t="s">
        <v>27</v>
      </c>
      <c r="B14" s="246">
        <f>Data_category!C6</f>
        <v>0</v>
      </c>
      <c r="C14" s="311">
        <f>Data_category!D6</f>
        <v>0</v>
      </c>
      <c r="D14" s="247">
        <f>Data_category!E6</f>
        <v>0</v>
      </c>
      <c r="E14" s="248">
        <f>Data_category!F6</f>
        <v>0</v>
      </c>
      <c r="F14" s="311">
        <f>Data_category!G6</f>
        <v>0</v>
      </c>
      <c r="G14" s="311">
        <f>Data_category!H6</f>
        <v>0</v>
      </c>
      <c r="H14" s="311">
        <f>Data_category!I6</f>
        <v>0</v>
      </c>
      <c r="I14" s="311">
        <f>Data_category!J6</f>
        <v>0</v>
      </c>
      <c r="J14" s="247">
        <f>Data_category!K6</f>
        <v>0</v>
      </c>
      <c r="K14" s="249">
        <f>Data_category!L6</f>
        <v>0</v>
      </c>
      <c r="L14" s="308"/>
      <c r="M14" s="243">
        <f>CV_C!T15</f>
        <v>0</v>
      </c>
      <c r="N14" s="285" t="e">
        <f>M14/Data_category!$M$29*7</f>
        <v>#DIV/0!</v>
      </c>
    </row>
    <row r="15" spans="1:14" ht="12.75" customHeight="1" x14ac:dyDescent="0.2">
      <c r="A15" s="245" t="s">
        <v>28</v>
      </c>
      <c r="B15" s="246">
        <f>Data_category!C7</f>
        <v>0</v>
      </c>
      <c r="C15" s="311">
        <f>Data_category!D7</f>
        <v>0</v>
      </c>
      <c r="D15" s="247">
        <f>Data_category!E7</f>
        <v>0</v>
      </c>
      <c r="E15" s="248">
        <f>Data_category!F7</f>
        <v>0</v>
      </c>
      <c r="F15" s="311">
        <f>Data_category!G7</f>
        <v>0</v>
      </c>
      <c r="G15" s="311">
        <f>Data_category!H7</f>
        <v>0</v>
      </c>
      <c r="H15" s="311">
        <f>Data_category!I7</f>
        <v>0</v>
      </c>
      <c r="I15" s="311">
        <f>Data_category!J7</f>
        <v>0</v>
      </c>
      <c r="J15" s="247">
        <f>Data_category!K7</f>
        <v>0</v>
      </c>
      <c r="K15" s="249">
        <f>Data_category!L7</f>
        <v>0</v>
      </c>
      <c r="L15" s="308"/>
      <c r="M15" s="243">
        <f>CV_C!T16</f>
        <v>0</v>
      </c>
      <c r="N15" s="285" t="e">
        <f>M15/Data_category!$M$29*7</f>
        <v>#DIV/0!</v>
      </c>
    </row>
    <row r="16" spans="1:14" ht="12.75" customHeight="1" x14ac:dyDescent="0.2">
      <c r="A16" s="245" t="s">
        <v>29</v>
      </c>
      <c r="B16" s="246">
        <f>Data_category!C8</f>
        <v>0</v>
      </c>
      <c r="C16" s="311">
        <f>Data_category!D8</f>
        <v>0</v>
      </c>
      <c r="D16" s="247">
        <f>Data_category!E8</f>
        <v>0</v>
      </c>
      <c r="E16" s="248">
        <f>Data_category!F8</f>
        <v>0</v>
      </c>
      <c r="F16" s="311">
        <f>Data_category!G8</f>
        <v>0</v>
      </c>
      <c r="G16" s="311">
        <f>Data_category!H8</f>
        <v>0</v>
      </c>
      <c r="H16" s="311">
        <f>Data_category!I8</f>
        <v>0</v>
      </c>
      <c r="I16" s="311">
        <f>Data_category!J8</f>
        <v>0</v>
      </c>
      <c r="J16" s="247">
        <f>Data_category!K8</f>
        <v>0</v>
      </c>
      <c r="K16" s="249">
        <f>Data_category!L8</f>
        <v>0</v>
      </c>
      <c r="L16" s="308"/>
      <c r="M16" s="243">
        <f>CV_C!T17</f>
        <v>0</v>
      </c>
      <c r="N16" s="285" t="e">
        <f>M16/Data_category!$M$29*7</f>
        <v>#DIV/0!</v>
      </c>
    </row>
    <row r="17" spans="1:14" ht="12.75" customHeight="1" x14ac:dyDescent="0.2">
      <c r="A17" s="245" t="s">
        <v>30</v>
      </c>
      <c r="B17" s="246">
        <f>Data_category!C9</f>
        <v>0</v>
      </c>
      <c r="C17" s="311">
        <f>Data_category!D9</f>
        <v>0</v>
      </c>
      <c r="D17" s="247">
        <f>Data_category!E9</f>
        <v>0</v>
      </c>
      <c r="E17" s="248">
        <f>Data_category!F9</f>
        <v>0</v>
      </c>
      <c r="F17" s="311">
        <f>Data_category!G9</f>
        <v>0</v>
      </c>
      <c r="G17" s="311">
        <f>Data_category!H9</f>
        <v>0</v>
      </c>
      <c r="H17" s="311">
        <f>Data_category!I9</f>
        <v>0</v>
      </c>
      <c r="I17" s="311">
        <f>Data_category!J9</f>
        <v>0</v>
      </c>
      <c r="J17" s="247">
        <f>Data_category!K9</f>
        <v>0</v>
      </c>
      <c r="K17" s="249">
        <f>Data_category!L9</f>
        <v>0</v>
      </c>
      <c r="L17" s="308"/>
      <c r="M17" s="243">
        <f>CV_C!T18</f>
        <v>0</v>
      </c>
      <c r="N17" s="285" t="e">
        <f>M17/Data_category!$M$29*7</f>
        <v>#DIV/0!</v>
      </c>
    </row>
    <row r="18" spans="1:14" ht="12.75" customHeight="1" x14ac:dyDescent="0.2">
      <c r="A18" s="245" t="s">
        <v>31</v>
      </c>
      <c r="B18" s="246">
        <f>Data_category!C10</f>
        <v>0</v>
      </c>
      <c r="C18" s="311">
        <f>Data_category!D10</f>
        <v>0</v>
      </c>
      <c r="D18" s="247">
        <f>Data_category!E10</f>
        <v>0</v>
      </c>
      <c r="E18" s="248">
        <f>Data_category!F10</f>
        <v>0</v>
      </c>
      <c r="F18" s="311">
        <f>Data_category!G10</f>
        <v>0</v>
      </c>
      <c r="G18" s="311">
        <f>Data_category!H10</f>
        <v>0</v>
      </c>
      <c r="H18" s="311">
        <f>Data_category!I10</f>
        <v>0</v>
      </c>
      <c r="I18" s="311">
        <f>Data_category!J10</f>
        <v>0</v>
      </c>
      <c r="J18" s="247">
        <f>Data_category!K10</f>
        <v>0</v>
      </c>
      <c r="K18" s="249">
        <f>Data_category!L10</f>
        <v>0</v>
      </c>
      <c r="L18" s="308"/>
      <c r="M18" s="243">
        <f>CV_C!T19</f>
        <v>0</v>
      </c>
      <c r="N18" s="285" t="e">
        <f>M18/Data_category!$M$29*7</f>
        <v>#DIV/0!</v>
      </c>
    </row>
    <row r="19" spans="1:14" ht="12.75" customHeight="1" x14ac:dyDescent="0.2">
      <c r="A19" s="245" t="s">
        <v>32</v>
      </c>
      <c r="B19" s="246">
        <f>Data_category!C11</f>
        <v>0</v>
      </c>
      <c r="C19" s="311">
        <f>Data_category!D11</f>
        <v>0</v>
      </c>
      <c r="D19" s="247">
        <f>Data_category!E11</f>
        <v>0</v>
      </c>
      <c r="E19" s="248">
        <f>Data_category!F11</f>
        <v>0</v>
      </c>
      <c r="F19" s="311">
        <f>Data_category!G11</f>
        <v>0</v>
      </c>
      <c r="G19" s="311">
        <f>Data_category!H11</f>
        <v>0</v>
      </c>
      <c r="H19" s="311">
        <f>Data_category!I11</f>
        <v>0</v>
      </c>
      <c r="I19" s="311">
        <f>Data_category!J11</f>
        <v>0</v>
      </c>
      <c r="J19" s="247">
        <f>Data_category!K11</f>
        <v>0</v>
      </c>
      <c r="K19" s="249">
        <f>Data_category!L11</f>
        <v>0</v>
      </c>
      <c r="L19" s="308"/>
      <c r="M19" s="243">
        <f>CV_C!T20</f>
        <v>0</v>
      </c>
      <c r="N19" s="285" t="e">
        <f>M19/Data_category!$M$29*7</f>
        <v>#DIV/0!</v>
      </c>
    </row>
    <row r="20" spans="1:14" ht="12.75" customHeight="1" x14ac:dyDescent="0.2">
      <c r="A20" s="251" t="s">
        <v>33</v>
      </c>
      <c r="B20" s="252">
        <f>Data_category!C12</f>
        <v>0</v>
      </c>
      <c r="C20" s="312">
        <f>Data_category!D12</f>
        <v>0</v>
      </c>
      <c r="D20" s="253">
        <f>Data_category!E12</f>
        <v>0</v>
      </c>
      <c r="E20" s="254">
        <f>Data_category!F12</f>
        <v>0</v>
      </c>
      <c r="F20" s="312">
        <f>Data_category!G12</f>
        <v>0</v>
      </c>
      <c r="G20" s="312">
        <f>Data_category!H12</f>
        <v>0</v>
      </c>
      <c r="H20" s="312">
        <f>Data_category!I12</f>
        <v>0</v>
      </c>
      <c r="I20" s="312">
        <f>Data_category!J12</f>
        <v>0</v>
      </c>
      <c r="J20" s="253">
        <f>Data_category!K12</f>
        <v>0</v>
      </c>
      <c r="K20" s="255">
        <f>Data_category!L12</f>
        <v>0</v>
      </c>
      <c r="L20" s="248"/>
      <c r="M20" s="256">
        <f>CV_C!T21</f>
        <v>0</v>
      </c>
      <c r="N20" s="257" t="e">
        <f>M20/Data_category!$M$29*7</f>
        <v>#DIV/0!</v>
      </c>
    </row>
    <row r="21" spans="1:14" ht="12.75" customHeight="1" x14ac:dyDescent="0.2">
      <c r="A21" s="245" t="s">
        <v>34</v>
      </c>
      <c r="B21" s="246">
        <f>Data_category!C13</f>
        <v>0</v>
      </c>
      <c r="C21" s="311">
        <f>Data_category!D13</f>
        <v>0</v>
      </c>
      <c r="D21" s="247">
        <f>Data_category!E13</f>
        <v>0</v>
      </c>
      <c r="E21" s="248">
        <f>Data_category!F13</f>
        <v>0</v>
      </c>
      <c r="F21" s="311">
        <f>Data_category!G13</f>
        <v>0</v>
      </c>
      <c r="G21" s="311">
        <f>Data_category!H13</f>
        <v>0</v>
      </c>
      <c r="H21" s="311">
        <f>Data_category!I13</f>
        <v>0</v>
      </c>
      <c r="I21" s="311">
        <f>Data_category!J13</f>
        <v>0</v>
      </c>
      <c r="J21" s="247">
        <f>Data_category!K13</f>
        <v>0</v>
      </c>
      <c r="K21" s="249">
        <f>Data_category!L13</f>
        <v>0</v>
      </c>
      <c r="L21" s="308"/>
      <c r="M21" s="243">
        <f>CV_C!T22</f>
        <v>0</v>
      </c>
      <c r="N21" s="285" t="e">
        <f>M21/Data_category!$M$29*7</f>
        <v>#DIV/0!</v>
      </c>
    </row>
    <row r="22" spans="1:14" ht="12.75" customHeight="1" x14ac:dyDescent="0.2">
      <c r="A22" s="245" t="s">
        <v>35</v>
      </c>
      <c r="B22" s="246">
        <f>Data_category!C14</f>
        <v>0</v>
      </c>
      <c r="C22" s="311">
        <f>Data_category!D14</f>
        <v>0</v>
      </c>
      <c r="D22" s="247">
        <f>Data_category!E14</f>
        <v>0</v>
      </c>
      <c r="E22" s="248">
        <f>Data_category!F14</f>
        <v>0</v>
      </c>
      <c r="F22" s="311">
        <f>Data_category!G14</f>
        <v>0</v>
      </c>
      <c r="G22" s="311">
        <f>Data_category!H14</f>
        <v>0</v>
      </c>
      <c r="H22" s="311">
        <f>Data_category!I14</f>
        <v>0</v>
      </c>
      <c r="I22" s="311">
        <f>Data_category!J14</f>
        <v>0</v>
      </c>
      <c r="J22" s="247">
        <f>Data_category!K14</f>
        <v>0</v>
      </c>
      <c r="K22" s="249">
        <f>Data_category!L14</f>
        <v>0</v>
      </c>
      <c r="L22" s="308"/>
      <c r="M22" s="243">
        <f>CV_C!T23</f>
        <v>0</v>
      </c>
      <c r="N22" s="285" t="e">
        <f>M22/Data_category!$M$29*7</f>
        <v>#DIV/0!</v>
      </c>
    </row>
    <row r="23" spans="1:14" ht="12.75" customHeight="1" x14ac:dyDescent="0.2">
      <c r="A23" s="245" t="s">
        <v>36</v>
      </c>
      <c r="B23" s="246">
        <f>Data_category!C15</f>
        <v>0</v>
      </c>
      <c r="C23" s="311">
        <f>Data_category!D15</f>
        <v>0</v>
      </c>
      <c r="D23" s="247">
        <f>Data_category!E15</f>
        <v>0</v>
      </c>
      <c r="E23" s="248">
        <f>Data_category!F15</f>
        <v>0</v>
      </c>
      <c r="F23" s="311">
        <f>Data_category!G15</f>
        <v>0</v>
      </c>
      <c r="G23" s="311">
        <f>Data_category!H15</f>
        <v>0</v>
      </c>
      <c r="H23" s="311">
        <f>Data_category!I15</f>
        <v>0</v>
      </c>
      <c r="I23" s="311">
        <f>Data_category!J15</f>
        <v>0</v>
      </c>
      <c r="J23" s="247">
        <f>Data_category!K15</f>
        <v>0</v>
      </c>
      <c r="K23" s="249">
        <f>Data_category!L15</f>
        <v>0</v>
      </c>
      <c r="L23" s="308"/>
      <c r="M23" s="243">
        <f>CV_C!T24</f>
        <v>0</v>
      </c>
      <c r="N23" s="285" t="e">
        <f>M23/Data_category!$M$29*7</f>
        <v>#DIV/0!</v>
      </c>
    </row>
    <row r="24" spans="1:14" ht="12.75" customHeight="1" x14ac:dyDescent="0.2">
      <c r="A24" s="245" t="s">
        <v>37</v>
      </c>
      <c r="B24" s="246">
        <f>Data_category!C16</f>
        <v>0</v>
      </c>
      <c r="C24" s="311">
        <f>Data_category!D16</f>
        <v>0</v>
      </c>
      <c r="D24" s="247">
        <f>Data_category!E16</f>
        <v>0</v>
      </c>
      <c r="E24" s="248">
        <f>Data_category!F16</f>
        <v>0</v>
      </c>
      <c r="F24" s="311">
        <f>Data_category!G16</f>
        <v>0</v>
      </c>
      <c r="G24" s="311">
        <f>Data_category!H16</f>
        <v>0</v>
      </c>
      <c r="H24" s="311">
        <f>Data_category!I16</f>
        <v>0</v>
      </c>
      <c r="I24" s="311">
        <f>Data_category!J16</f>
        <v>0</v>
      </c>
      <c r="J24" s="247">
        <f>Data_category!K16</f>
        <v>0</v>
      </c>
      <c r="K24" s="249">
        <f>Data_category!L16</f>
        <v>0</v>
      </c>
      <c r="L24" s="308"/>
      <c r="M24" s="243">
        <f>CV_C!T25</f>
        <v>0</v>
      </c>
      <c r="N24" s="285" t="e">
        <f>M24/Data_category!$M$29*7</f>
        <v>#DIV/0!</v>
      </c>
    </row>
    <row r="25" spans="1:14" ht="12.75" customHeight="1" x14ac:dyDescent="0.2">
      <c r="A25" s="245" t="s">
        <v>38</v>
      </c>
      <c r="B25" s="246">
        <f>Data_category!C17</f>
        <v>0</v>
      </c>
      <c r="C25" s="311">
        <f>Data_category!D17</f>
        <v>0</v>
      </c>
      <c r="D25" s="247">
        <f>Data_category!E17</f>
        <v>0</v>
      </c>
      <c r="E25" s="248">
        <f>Data_category!F17</f>
        <v>0</v>
      </c>
      <c r="F25" s="311">
        <f>Data_category!G17</f>
        <v>0</v>
      </c>
      <c r="G25" s="311">
        <f>Data_category!H17</f>
        <v>0</v>
      </c>
      <c r="H25" s="311">
        <f>Data_category!I17</f>
        <v>0</v>
      </c>
      <c r="I25" s="311">
        <f>Data_category!J17</f>
        <v>0</v>
      </c>
      <c r="J25" s="247">
        <f>Data_category!K17</f>
        <v>0</v>
      </c>
      <c r="K25" s="249">
        <f>Data_category!L17</f>
        <v>0</v>
      </c>
      <c r="L25" s="308"/>
      <c r="M25" s="243">
        <f>CV_C!T26</f>
        <v>0</v>
      </c>
      <c r="N25" s="285" t="e">
        <f>M25/Data_category!$M$29*7</f>
        <v>#DIV/0!</v>
      </c>
    </row>
    <row r="26" spans="1:14" ht="12.75" customHeight="1" x14ac:dyDescent="0.2">
      <c r="A26" s="245" t="s">
        <v>39</v>
      </c>
      <c r="B26" s="246">
        <f>Data_category!C18</f>
        <v>0</v>
      </c>
      <c r="C26" s="311">
        <f>Data_category!D18</f>
        <v>0</v>
      </c>
      <c r="D26" s="247">
        <f>Data_category!E18</f>
        <v>0</v>
      </c>
      <c r="E26" s="248">
        <f>Data_category!F18</f>
        <v>0</v>
      </c>
      <c r="F26" s="311">
        <f>Data_category!G18</f>
        <v>0</v>
      </c>
      <c r="G26" s="311">
        <f>Data_category!H18</f>
        <v>0</v>
      </c>
      <c r="H26" s="311">
        <f>Data_category!I18</f>
        <v>0</v>
      </c>
      <c r="I26" s="311">
        <f>Data_category!J18</f>
        <v>0</v>
      </c>
      <c r="J26" s="247">
        <f>Data_category!K18</f>
        <v>0</v>
      </c>
      <c r="K26" s="249">
        <f>Data_category!L18</f>
        <v>0</v>
      </c>
      <c r="L26" s="308"/>
      <c r="M26" s="243">
        <f>CV_C!T27</f>
        <v>0</v>
      </c>
      <c r="N26" s="285" t="e">
        <f>M26/Data_category!$M$29*7</f>
        <v>#DIV/0!</v>
      </c>
    </row>
    <row r="27" spans="1:14" ht="12.75" customHeight="1" x14ac:dyDescent="0.2">
      <c r="A27" s="245" t="s">
        <v>40</v>
      </c>
      <c r="B27" s="246">
        <f>Data_category!C19</f>
        <v>0</v>
      </c>
      <c r="C27" s="311">
        <f>Data_category!D19</f>
        <v>0</v>
      </c>
      <c r="D27" s="247">
        <f>Data_category!E19</f>
        <v>0</v>
      </c>
      <c r="E27" s="248">
        <f>Data_category!F19</f>
        <v>0</v>
      </c>
      <c r="F27" s="311">
        <f>Data_category!G19</f>
        <v>0</v>
      </c>
      <c r="G27" s="311">
        <f>Data_category!H19</f>
        <v>0</v>
      </c>
      <c r="H27" s="311">
        <f>Data_category!I19</f>
        <v>0</v>
      </c>
      <c r="I27" s="311">
        <f>Data_category!J19</f>
        <v>0</v>
      </c>
      <c r="J27" s="247">
        <f>Data_category!K19</f>
        <v>0</v>
      </c>
      <c r="K27" s="249">
        <f>Data_category!L19</f>
        <v>0</v>
      </c>
      <c r="L27" s="308"/>
      <c r="M27" s="243">
        <f>CV_C!T28</f>
        <v>0</v>
      </c>
      <c r="N27" s="285" t="e">
        <f>M27/Data_category!$M$29*7</f>
        <v>#DIV/0!</v>
      </c>
    </row>
    <row r="28" spans="1:14" ht="12.75" customHeight="1" x14ac:dyDescent="0.2">
      <c r="A28" s="245" t="s">
        <v>41</v>
      </c>
      <c r="B28" s="246">
        <f>Data_category!C20</f>
        <v>0</v>
      </c>
      <c r="C28" s="311">
        <f>Data_category!D20</f>
        <v>0</v>
      </c>
      <c r="D28" s="247">
        <f>Data_category!E20</f>
        <v>0</v>
      </c>
      <c r="E28" s="248">
        <f>Data_category!F20</f>
        <v>0</v>
      </c>
      <c r="F28" s="311">
        <f>Data_category!G20</f>
        <v>0</v>
      </c>
      <c r="G28" s="311">
        <f>Data_category!H20</f>
        <v>0</v>
      </c>
      <c r="H28" s="311">
        <f>Data_category!I20</f>
        <v>0</v>
      </c>
      <c r="I28" s="311">
        <f>Data_category!J20</f>
        <v>0</v>
      </c>
      <c r="J28" s="247">
        <f>Data_category!K20</f>
        <v>0</v>
      </c>
      <c r="K28" s="249">
        <f>Data_category!L20</f>
        <v>0</v>
      </c>
      <c r="L28" s="308"/>
      <c r="M28" s="243">
        <f>CV_C!T29</f>
        <v>0</v>
      </c>
      <c r="N28" s="285" t="e">
        <f>M28/Data_category!$M$29*7</f>
        <v>#DIV/0!</v>
      </c>
    </row>
    <row r="29" spans="1:14" ht="12.75" customHeight="1" x14ac:dyDescent="0.2">
      <c r="A29" s="245" t="s">
        <v>42</v>
      </c>
      <c r="B29" s="246">
        <f>Data_category!C21</f>
        <v>0</v>
      </c>
      <c r="C29" s="311">
        <f>Data_category!D21</f>
        <v>0</v>
      </c>
      <c r="D29" s="247">
        <f>Data_category!E21</f>
        <v>0</v>
      </c>
      <c r="E29" s="248">
        <f>Data_category!F21</f>
        <v>0</v>
      </c>
      <c r="F29" s="311">
        <f>Data_category!G21</f>
        <v>0</v>
      </c>
      <c r="G29" s="311">
        <f>Data_category!H21</f>
        <v>0</v>
      </c>
      <c r="H29" s="311">
        <f>Data_category!I21</f>
        <v>0</v>
      </c>
      <c r="I29" s="311">
        <f>Data_category!J21</f>
        <v>0</v>
      </c>
      <c r="J29" s="247">
        <f>Data_category!K21</f>
        <v>0</v>
      </c>
      <c r="K29" s="249">
        <f>Data_category!L21</f>
        <v>0</v>
      </c>
      <c r="L29" s="308"/>
      <c r="M29" s="243">
        <f>CV_C!T30</f>
        <v>0</v>
      </c>
      <c r="N29" s="285" t="e">
        <f>M29/Data_category!$M$29*7</f>
        <v>#DIV/0!</v>
      </c>
    </row>
    <row r="30" spans="1:14" ht="12.75" customHeight="1" x14ac:dyDescent="0.2">
      <c r="A30" s="251" t="s">
        <v>43</v>
      </c>
      <c r="B30" s="252">
        <f>Data_category!C22</f>
        <v>0</v>
      </c>
      <c r="C30" s="312">
        <f>Data_category!D22</f>
        <v>0</v>
      </c>
      <c r="D30" s="253">
        <f>Data_category!E22</f>
        <v>0</v>
      </c>
      <c r="E30" s="254">
        <f>Data_category!F22</f>
        <v>0</v>
      </c>
      <c r="F30" s="312">
        <f>Data_category!G22</f>
        <v>0</v>
      </c>
      <c r="G30" s="312">
        <f>Data_category!H22</f>
        <v>0</v>
      </c>
      <c r="H30" s="312">
        <f>Data_category!I22</f>
        <v>0</v>
      </c>
      <c r="I30" s="312">
        <f>Data_category!J22</f>
        <v>0</v>
      </c>
      <c r="J30" s="253">
        <f>Data_category!K22</f>
        <v>0</v>
      </c>
      <c r="K30" s="255">
        <f>Data_category!L22</f>
        <v>0</v>
      </c>
      <c r="L30" s="248"/>
      <c r="M30" s="256">
        <f>CV_C!T31</f>
        <v>0</v>
      </c>
      <c r="N30" s="257" t="e">
        <f>M30/Data_category!$M$29*7</f>
        <v>#DIV/0!</v>
      </c>
    </row>
    <row r="31" spans="1:14" ht="12.75" customHeight="1" x14ac:dyDescent="0.2">
      <c r="A31" s="245" t="s">
        <v>44</v>
      </c>
      <c r="B31" s="246">
        <f>Data_category!C23</f>
        <v>0</v>
      </c>
      <c r="C31" s="311">
        <f>Data_category!D23</f>
        <v>0</v>
      </c>
      <c r="D31" s="247">
        <f>Data_category!E23</f>
        <v>0</v>
      </c>
      <c r="E31" s="248">
        <f>Data_category!F23</f>
        <v>0</v>
      </c>
      <c r="F31" s="311">
        <f>Data_category!G23</f>
        <v>0</v>
      </c>
      <c r="G31" s="311">
        <f>Data_category!H23</f>
        <v>0</v>
      </c>
      <c r="H31" s="311">
        <f>Data_category!I23</f>
        <v>0</v>
      </c>
      <c r="I31" s="311">
        <f>Data_category!J23</f>
        <v>0</v>
      </c>
      <c r="J31" s="247">
        <f>Data_category!K23</f>
        <v>0</v>
      </c>
      <c r="K31" s="249">
        <f>Data_category!L23</f>
        <v>0</v>
      </c>
      <c r="L31" s="308"/>
      <c r="M31" s="243">
        <f>CV_C!T32</f>
        <v>0</v>
      </c>
      <c r="N31" s="285" t="e">
        <f>M31/Data_category!$M$29*7</f>
        <v>#DIV/0!</v>
      </c>
    </row>
    <row r="32" spans="1:14" ht="12.75" customHeight="1" x14ac:dyDescent="0.2">
      <c r="A32" s="245" t="s">
        <v>45</v>
      </c>
      <c r="B32" s="246">
        <f>Data_category!C24</f>
        <v>0</v>
      </c>
      <c r="C32" s="311">
        <f>Data_category!D24</f>
        <v>0</v>
      </c>
      <c r="D32" s="247">
        <f>Data_category!E24</f>
        <v>0</v>
      </c>
      <c r="E32" s="248">
        <f>Data_category!F24</f>
        <v>0</v>
      </c>
      <c r="F32" s="311">
        <f>Data_category!G24</f>
        <v>0</v>
      </c>
      <c r="G32" s="311">
        <f>Data_category!H24</f>
        <v>0</v>
      </c>
      <c r="H32" s="311">
        <f>Data_category!I24</f>
        <v>0</v>
      </c>
      <c r="I32" s="311">
        <f>Data_category!J24</f>
        <v>0</v>
      </c>
      <c r="J32" s="247">
        <f>Data_category!K24</f>
        <v>0</v>
      </c>
      <c r="K32" s="249">
        <f>Data_category!L24</f>
        <v>0</v>
      </c>
      <c r="L32" s="308"/>
      <c r="M32" s="243">
        <f>CV_C!T33</f>
        <v>0</v>
      </c>
      <c r="N32" s="285" t="e">
        <f>M32/Data_category!$M$29*7</f>
        <v>#DIV/0!</v>
      </c>
    </row>
    <row r="33" spans="1:14" ht="12.75" customHeight="1" x14ac:dyDescent="0.2">
      <c r="A33" s="245" t="s">
        <v>46</v>
      </c>
      <c r="B33" s="246">
        <f>Data_category!C25</f>
        <v>0</v>
      </c>
      <c r="C33" s="311">
        <f>Data_category!D25</f>
        <v>0</v>
      </c>
      <c r="D33" s="247">
        <f>Data_category!E25</f>
        <v>0</v>
      </c>
      <c r="E33" s="248">
        <f>Data_category!F25</f>
        <v>0</v>
      </c>
      <c r="F33" s="311">
        <f>Data_category!G25</f>
        <v>0</v>
      </c>
      <c r="G33" s="311">
        <f>Data_category!H25</f>
        <v>0</v>
      </c>
      <c r="H33" s="311">
        <f>Data_category!I25</f>
        <v>0</v>
      </c>
      <c r="I33" s="311">
        <f>Data_category!J25</f>
        <v>0</v>
      </c>
      <c r="J33" s="247">
        <f>Data_category!K25</f>
        <v>0</v>
      </c>
      <c r="K33" s="249">
        <f>Data_category!L25</f>
        <v>0</v>
      </c>
      <c r="L33" s="308"/>
      <c r="M33" s="243">
        <f>CV_C!T34</f>
        <v>0</v>
      </c>
      <c r="N33" s="285" t="e">
        <f>M33/Data_category!$M$29*7</f>
        <v>#DIV/0!</v>
      </c>
    </row>
    <row r="34" spans="1:14" ht="12.75" customHeight="1" x14ac:dyDescent="0.2">
      <c r="A34" s="245" t="s">
        <v>47</v>
      </c>
      <c r="B34" s="246">
        <f>Data_category!C26</f>
        <v>0</v>
      </c>
      <c r="C34" s="311">
        <f>Data_category!D26</f>
        <v>0</v>
      </c>
      <c r="D34" s="247">
        <f>Data_category!E26</f>
        <v>0</v>
      </c>
      <c r="E34" s="248">
        <f>Data_category!F26</f>
        <v>0</v>
      </c>
      <c r="F34" s="311">
        <f>Data_category!G26</f>
        <v>0</v>
      </c>
      <c r="G34" s="311">
        <f>Data_category!H26</f>
        <v>0</v>
      </c>
      <c r="H34" s="311">
        <f>Data_category!I26</f>
        <v>0</v>
      </c>
      <c r="I34" s="311">
        <f>Data_category!J26</f>
        <v>0</v>
      </c>
      <c r="J34" s="247">
        <f>Data_category!K26</f>
        <v>0</v>
      </c>
      <c r="K34" s="249">
        <f>Data_category!L26</f>
        <v>0</v>
      </c>
      <c r="L34" s="308"/>
      <c r="M34" s="243">
        <f>CV_C!T35</f>
        <v>0</v>
      </c>
      <c r="N34" s="285" t="e">
        <f>M34/Data_category!$M$29*7</f>
        <v>#DIV/0!</v>
      </c>
    </row>
    <row r="35" spans="1:14" ht="12.75" customHeight="1" x14ac:dyDescent="0.2">
      <c r="A35" s="245" t="s">
        <v>48</v>
      </c>
      <c r="B35" s="246">
        <f>Data_category!C27</f>
        <v>0</v>
      </c>
      <c r="C35" s="311">
        <f>Data_category!D27</f>
        <v>0</v>
      </c>
      <c r="D35" s="247">
        <f>Data_category!E27</f>
        <v>0</v>
      </c>
      <c r="E35" s="248">
        <f>Data_category!F27</f>
        <v>0</v>
      </c>
      <c r="F35" s="311">
        <f>Data_category!G27</f>
        <v>0</v>
      </c>
      <c r="G35" s="311">
        <f>Data_category!H27</f>
        <v>0</v>
      </c>
      <c r="H35" s="311">
        <f>Data_category!I27</f>
        <v>0</v>
      </c>
      <c r="I35" s="311">
        <f>Data_category!J27</f>
        <v>0</v>
      </c>
      <c r="J35" s="247">
        <f>Data_category!K27</f>
        <v>0</v>
      </c>
      <c r="K35" s="249">
        <f>Data_category!L27</f>
        <v>0</v>
      </c>
      <c r="L35" s="308"/>
      <c r="M35" s="243">
        <f>CV_C!T36</f>
        <v>0</v>
      </c>
      <c r="N35" s="285" t="e">
        <f>M35/Data_category!$M$29*7</f>
        <v>#DIV/0!</v>
      </c>
    </row>
    <row r="36" spans="1:14" ht="13.5" customHeight="1" x14ac:dyDescent="0.2">
      <c r="A36" s="245" t="s">
        <v>49</v>
      </c>
      <c r="B36" s="258">
        <f>Data_category!C28</f>
        <v>0</v>
      </c>
      <c r="C36" s="313">
        <f>Data_category!D28</f>
        <v>0</v>
      </c>
      <c r="D36" s="259">
        <f>Data_category!E28</f>
        <v>0</v>
      </c>
      <c r="E36" s="260">
        <f>Data_category!F28</f>
        <v>0</v>
      </c>
      <c r="F36" s="313">
        <f>Data_category!G28</f>
        <v>0</v>
      </c>
      <c r="G36" s="313">
        <f>Data_category!H28</f>
        <v>0</v>
      </c>
      <c r="H36" s="313">
        <f>Data_category!I28</f>
        <v>0</v>
      </c>
      <c r="I36" s="313">
        <f>Data_category!J28</f>
        <v>0</v>
      </c>
      <c r="J36" s="259">
        <f>Data_category!K28</f>
        <v>0</v>
      </c>
      <c r="K36" s="261">
        <f>Data_category!L28</f>
        <v>0</v>
      </c>
      <c r="L36" s="308"/>
      <c r="M36" s="262">
        <f>CV_C!T37</f>
        <v>0</v>
      </c>
      <c r="N36" s="314" t="e">
        <f>M36/Data_category!$M$29*7</f>
        <v>#DIV/0!</v>
      </c>
    </row>
    <row r="37" spans="1:14" ht="12.75" customHeight="1" x14ac:dyDescent="0.2">
      <c r="A37" s="263" t="s">
        <v>109</v>
      </c>
      <c r="B37" s="315" t="e">
        <f>SUM(B13:B36)/Data_category!$M$29</f>
        <v>#DIV/0!</v>
      </c>
      <c r="C37" s="316" t="e">
        <f>SUM(C13:C36)/Data_category!$M$29</f>
        <v>#DIV/0!</v>
      </c>
      <c r="D37" s="316" t="e">
        <f>SUM(D13:D36)/Data_category!$M$29</f>
        <v>#DIV/0!</v>
      </c>
      <c r="E37" s="316" t="e">
        <f>SUM(E13:E36)/Data_category!$M$29</f>
        <v>#DIV/0!</v>
      </c>
      <c r="F37" s="316" t="e">
        <f>SUM(F13:F36)/Data_category!$M$29</f>
        <v>#DIV/0!</v>
      </c>
      <c r="G37" s="316" t="e">
        <f>SUM(G13:G36)/Data_category!$M$29</f>
        <v>#DIV/0!</v>
      </c>
      <c r="H37" s="316" t="e">
        <f>SUM(H13:H36)/Data_category!$M$29</f>
        <v>#DIV/0!</v>
      </c>
      <c r="I37" s="316" t="e">
        <f>SUM(I13:I36)/Data_category!$M$29</f>
        <v>#DIV/0!</v>
      </c>
      <c r="J37" s="316" t="e">
        <f>SUM(J13:J36)/Data_category!$M$29</f>
        <v>#DIV/0!</v>
      </c>
      <c r="K37" s="317" t="e">
        <f>SUM(K13:K36)/Data_category!$M$29</f>
        <v>#DIV/0!</v>
      </c>
      <c r="L37" s="318"/>
      <c r="M37" s="267">
        <f>SUM(M13:M36)</f>
        <v>0</v>
      </c>
      <c r="N37" s="268" t="e">
        <f>SUM(B37:K37)</f>
        <v>#DIV/0!</v>
      </c>
    </row>
    <row r="38" spans="1:14" ht="12.75" customHeight="1" x14ac:dyDescent="0.2">
      <c r="A38" s="251" t="s">
        <v>119</v>
      </c>
      <c r="B38" s="319" t="e">
        <f>SUM(B19:B34)/Data_category!$M$29</f>
        <v>#DIV/0!</v>
      </c>
      <c r="C38" s="320" t="e">
        <f>SUM(C19:C34)/Data_category!$M$29</f>
        <v>#DIV/0!</v>
      </c>
      <c r="D38" s="320" t="e">
        <f>SUM(D19:D34)/Data_category!$M$29</f>
        <v>#DIV/0!</v>
      </c>
      <c r="E38" s="320" t="e">
        <f>SUM(E19:E34)/Data_category!$M$29</f>
        <v>#DIV/0!</v>
      </c>
      <c r="F38" s="320" t="e">
        <f>SUM(F19:F34)/Data_category!$M$29</f>
        <v>#DIV/0!</v>
      </c>
      <c r="G38" s="320" t="e">
        <f>SUM(G19:G34)/Data_category!$M$29</f>
        <v>#DIV/0!</v>
      </c>
      <c r="H38" s="320" t="e">
        <f>SUM(H19:H34)/Data_category!$M$29</f>
        <v>#DIV/0!</v>
      </c>
      <c r="I38" s="320" t="e">
        <f>SUM(I19:I34)/Data_category!$M$29</f>
        <v>#DIV/0!</v>
      </c>
      <c r="J38" s="320" t="e">
        <f>SUM(J19:J34)/Data_category!$M$29</f>
        <v>#DIV/0!</v>
      </c>
      <c r="K38" s="321" t="e">
        <f>SUM(K19:K34)/Data_category!$M$29</f>
        <v>#DIV/0!</v>
      </c>
      <c r="L38" s="318"/>
      <c r="M38" s="256">
        <f>SUM(M19:M34)</f>
        <v>0</v>
      </c>
      <c r="N38" s="257" t="e">
        <f>SUM(B38:K38)</f>
        <v>#DIV/0!</v>
      </c>
    </row>
    <row r="39" spans="1:14" ht="13.5" customHeight="1" x14ac:dyDescent="0.2">
      <c r="A39" s="272" t="s">
        <v>120</v>
      </c>
      <c r="B39" s="322" t="e">
        <f t="shared" ref="B39:K39" si="0">B37-B38</f>
        <v>#DIV/0!</v>
      </c>
      <c r="C39" s="323" t="e">
        <f t="shared" si="0"/>
        <v>#DIV/0!</v>
      </c>
      <c r="D39" s="323" t="e">
        <f t="shared" si="0"/>
        <v>#DIV/0!</v>
      </c>
      <c r="E39" s="323" t="e">
        <f t="shared" si="0"/>
        <v>#DIV/0!</v>
      </c>
      <c r="F39" s="323" t="e">
        <f t="shared" si="0"/>
        <v>#DIV/0!</v>
      </c>
      <c r="G39" s="323" t="e">
        <f t="shared" si="0"/>
        <v>#DIV/0!</v>
      </c>
      <c r="H39" s="323" t="e">
        <f t="shared" si="0"/>
        <v>#DIV/0!</v>
      </c>
      <c r="I39" s="323" t="e">
        <f t="shared" si="0"/>
        <v>#DIV/0!</v>
      </c>
      <c r="J39" s="323" t="e">
        <f t="shared" si="0"/>
        <v>#DIV/0!</v>
      </c>
      <c r="K39" s="324" t="e">
        <f t="shared" si="0"/>
        <v>#DIV/0!</v>
      </c>
      <c r="L39" s="318"/>
      <c r="M39" s="276">
        <f>M37-M38</f>
        <v>0</v>
      </c>
      <c r="N39" s="277" t="e">
        <f>N37-N38</f>
        <v>#DIV/0!</v>
      </c>
    </row>
    <row r="40" spans="1:14" ht="12.75" customHeight="1" x14ac:dyDescent="0.2">
      <c r="B40" s="483" t="s">
        <v>207</v>
      </c>
      <c r="C40" s="484" t="e">
        <f>SUM(C37:H37)</f>
        <v>#DIV/0!</v>
      </c>
      <c r="D40" s="485"/>
      <c r="E40" s="485"/>
      <c r="F40" s="485"/>
      <c r="G40" s="485"/>
      <c r="H40" s="485"/>
      <c r="I40" s="485"/>
      <c r="J40" s="486" t="s">
        <v>206</v>
      </c>
      <c r="K40" s="484" t="e">
        <f>SUM(B37,I37:K37)</f>
        <v>#DIV/0!</v>
      </c>
    </row>
    <row r="41" spans="1:14" ht="12.75" customHeight="1" x14ac:dyDescent="0.2">
      <c r="A41" s="231" t="s">
        <v>65</v>
      </c>
      <c r="B41" s="5">
        <f>B5</f>
        <v>0</v>
      </c>
    </row>
    <row r="42" spans="1:14" ht="12.75" customHeight="1" x14ac:dyDescent="0.2">
      <c r="L42" s="67"/>
    </row>
    <row r="43" spans="1:14" ht="18.600000000000001" customHeight="1" x14ac:dyDescent="0.2">
      <c r="A43" s="5"/>
      <c r="B43" s="529" t="str">
        <f>B11</f>
        <v>Distrubution des classes SWISS10 par tranche horaire  -  Cumuls sur 7 jours (Lu - Di)</v>
      </c>
      <c r="C43" s="529"/>
      <c r="D43" s="529"/>
      <c r="E43" s="529"/>
      <c r="F43" s="529"/>
      <c r="G43" s="529"/>
      <c r="H43" s="529"/>
      <c r="I43" s="529"/>
      <c r="J43" s="529"/>
      <c r="K43" s="529"/>
      <c r="L43" s="305"/>
      <c r="M43" s="234" t="s">
        <v>108</v>
      </c>
      <c r="N43" s="559" t="str">
        <f>N11</f>
        <v>Part du TJM</v>
      </c>
    </row>
    <row r="44" spans="1:14" ht="12.75" customHeight="1" x14ac:dyDescent="0.2">
      <c r="A44" s="123" t="s">
        <v>98</v>
      </c>
      <c r="B44" s="325" t="str">
        <f>B12</f>
        <v>CAR (1)</v>
      </c>
      <c r="C44" s="126" t="str">
        <f t="shared" ref="C44:K44" si="1">C12</f>
        <v>MR (2)</v>
      </c>
      <c r="D44" s="126" t="str">
        <f t="shared" si="1"/>
        <v>PW (3)</v>
      </c>
      <c r="E44" s="126" t="str">
        <f t="shared" si="1"/>
        <v>PW+AH(4)</v>
      </c>
      <c r="F44" s="126" t="str">
        <f t="shared" si="1"/>
        <v>LIE (5)</v>
      </c>
      <c r="G44" s="126" t="str">
        <f t="shared" si="1"/>
        <v>LIE+AH(6)</v>
      </c>
      <c r="H44" s="126" t="str">
        <f t="shared" si="1"/>
        <v>LIE+AL(7)</v>
      </c>
      <c r="I44" s="126" t="str">
        <f t="shared" si="1"/>
        <v>LW (8)</v>
      </c>
      <c r="J44" s="126" t="str">
        <f t="shared" si="1"/>
        <v>LZ (9)</v>
      </c>
      <c r="K44" s="128" t="str">
        <f t="shared" si="1"/>
        <v>SZ (10)</v>
      </c>
      <c r="L44" s="91"/>
      <c r="M44" s="238" t="s">
        <v>101</v>
      </c>
      <c r="N44" s="559"/>
    </row>
    <row r="45" spans="1:14" ht="12.75" customHeight="1" x14ac:dyDescent="0.2">
      <c r="A45" s="239" t="s">
        <v>26</v>
      </c>
      <c r="B45" s="241">
        <f>Data_category!C33</f>
        <v>0</v>
      </c>
      <c r="C45" s="307">
        <f>Data_category!D33</f>
        <v>0</v>
      </c>
      <c r="D45" s="307">
        <f>Data_category!E33</f>
        <v>0</v>
      </c>
      <c r="E45" s="307">
        <f>Data_category!F33</f>
        <v>0</v>
      </c>
      <c r="F45" s="307">
        <f>Data_category!G33</f>
        <v>0</v>
      </c>
      <c r="G45" s="307">
        <f>Data_category!H33</f>
        <v>0</v>
      </c>
      <c r="H45" s="307">
        <f>Data_category!I33</f>
        <v>0</v>
      </c>
      <c r="I45" s="307">
        <f>Data_category!J33</f>
        <v>0</v>
      </c>
      <c r="J45" s="307">
        <f>Data_category!K33</f>
        <v>0</v>
      </c>
      <c r="K45" s="132">
        <f>Data_category!L33</f>
        <v>0</v>
      </c>
      <c r="L45" s="308"/>
      <c r="M45" s="309">
        <f>CV_C!AD14</f>
        <v>0</v>
      </c>
      <c r="N45" s="310" t="e">
        <f>M45/Data_category!$M$57*7</f>
        <v>#DIV/0!</v>
      </c>
    </row>
    <row r="46" spans="1:14" ht="12.75" customHeight="1" x14ac:dyDescent="0.2">
      <c r="A46" s="245" t="s">
        <v>27</v>
      </c>
      <c r="B46" s="248">
        <f>Data_category!C34</f>
        <v>0</v>
      </c>
      <c r="C46" s="311">
        <f>Data_category!D34</f>
        <v>0</v>
      </c>
      <c r="D46" s="311">
        <f>Data_category!E34</f>
        <v>0</v>
      </c>
      <c r="E46" s="311">
        <f>Data_category!F34</f>
        <v>0</v>
      </c>
      <c r="F46" s="311">
        <f>Data_category!G34</f>
        <v>0</v>
      </c>
      <c r="G46" s="311">
        <f>Data_category!H34</f>
        <v>0</v>
      </c>
      <c r="H46" s="311">
        <f>Data_category!I34</f>
        <v>0</v>
      </c>
      <c r="I46" s="311">
        <f>Data_category!J34</f>
        <v>0</v>
      </c>
      <c r="J46" s="311">
        <f>Data_category!K34</f>
        <v>0</v>
      </c>
      <c r="K46" s="137">
        <f>Data_category!L34</f>
        <v>0</v>
      </c>
      <c r="L46" s="308"/>
      <c r="M46" s="243">
        <f>CV_C!AD15</f>
        <v>0</v>
      </c>
      <c r="N46" s="285" t="e">
        <f>M46/Data_category!$M$57*7</f>
        <v>#DIV/0!</v>
      </c>
    </row>
    <row r="47" spans="1:14" ht="12.75" customHeight="1" x14ac:dyDescent="0.2">
      <c r="A47" s="245" t="s">
        <v>28</v>
      </c>
      <c r="B47" s="248">
        <f>Data_category!C35</f>
        <v>0</v>
      </c>
      <c r="C47" s="311">
        <f>Data_category!D35</f>
        <v>0</v>
      </c>
      <c r="D47" s="311">
        <f>Data_category!E35</f>
        <v>0</v>
      </c>
      <c r="E47" s="311">
        <f>Data_category!F35</f>
        <v>0</v>
      </c>
      <c r="F47" s="311">
        <f>Data_category!G35</f>
        <v>0</v>
      </c>
      <c r="G47" s="311">
        <f>Data_category!H35</f>
        <v>0</v>
      </c>
      <c r="H47" s="311">
        <f>Data_category!I35</f>
        <v>0</v>
      </c>
      <c r="I47" s="311">
        <f>Data_category!J35</f>
        <v>0</v>
      </c>
      <c r="J47" s="311">
        <f>Data_category!K35</f>
        <v>0</v>
      </c>
      <c r="K47" s="137">
        <f>Data_category!L35</f>
        <v>0</v>
      </c>
      <c r="L47" s="308"/>
      <c r="M47" s="243">
        <f>CV_C!AD16</f>
        <v>0</v>
      </c>
      <c r="N47" s="285" t="e">
        <f>M47/Data_category!$M$57*7</f>
        <v>#DIV/0!</v>
      </c>
    </row>
    <row r="48" spans="1:14" ht="12.75" customHeight="1" x14ac:dyDescent="0.2">
      <c r="A48" s="245" t="s">
        <v>29</v>
      </c>
      <c r="B48" s="248">
        <f>Data_category!C36</f>
        <v>0</v>
      </c>
      <c r="C48" s="311">
        <f>Data_category!D36</f>
        <v>0</v>
      </c>
      <c r="D48" s="311">
        <f>Data_category!E36</f>
        <v>0</v>
      </c>
      <c r="E48" s="311">
        <f>Data_category!F36</f>
        <v>0</v>
      </c>
      <c r="F48" s="311">
        <f>Data_category!G36</f>
        <v>0</v>
      </c>
      <c r="G48" s="311">
        <f>Data_category!H36</f>
        <v>0</v>
      </c>
      <c r="H48" s="311">
        <f>Data_category!I36</f>
        <v>0</v>
      </c>
      <c r="I48" s="311">
        <f>Data_category!J36</f>
        <v>0</v>
      </c>
      <c r="J48" s="311">
        <f>Data_category!K36</f>
        <v>0</v>
      </c>
      <c r="K48" s="137">
        <f>Data_category!L36</f>
        <v>0</v>
      </c>
      <c r="L48" s="308"/>
      <c r="M48" s="243">
        <f>CV_C!AD17</f>
        <v>0</v>
      </c>
      <c r="N48" s="285" t="e">
        <f>M48/Data_category!$M$57*7</f>
        <v>#DIV/0!</v>
      </c>
    </row>
    <row r="49" spans="1:14" ht="12.75" customHeight="1" x14ac:dyDescent="0.2">
      <c r="A49" s="245" t="s">
        <v>30</v>
      </c>
      <c r="B49" s="248">
        <f>Data_category!C37</f>
        <v>0</v>
      </c>
      <c r="C49" s="311">
        <f>Data_category!D37</f>
        <v>0</v>
      </c>
      <c r="D49" s="311">
        <f>Data_category!E37</f>
        <v>0</v>
      </c>
      <c r="E49" s="311">
        <f>Data_category!F37</f>
        <v>0</v>
      </c>
      <c r="F49" s="311">
        <f>Data_category!G37</f>
        <v>0</v>
      </c>
      <c r="G49" s="311">
        <f>Data_category!H37</f>
        <v>0</v>
      </c>
      <c r="H49" s="311">
        <f>Data_category!I37</f>
        <v>0</v>
      </c>
      <c r="I49" s="311">
        <f>Data_category!J37</f>
        <v>0</v>
      </c>
      <c r="J49" s="311">
        <f>Data_category!K37</f>
        <v>0</v>
      </c>
      <c r="K49" s="137">
        <f>Data_category!L37</f>
        <v>0</v>
      </c>
      <c r="L49" s="308"/>
      <c r="M49" s="243">
        <f>CV_C!AD18</f>
        <v>0</v>
      </c>
      <c r="N49" s="285" t="e">
        <f>M49/Data_category!$M$57*7</f>
        <v>#DIV/0!</v>
      </c>
    </row>
    <row r="50" spans="1:14" ht="12.75" customHeight="1" x14ac:dyDescent="0.2">
      <c r="A50" s="245" t="s">
        <v>31</v>
      </c>
      <c r="B50" s="248">
        <f>Data_category!C38</f>
        <v>0</v>
      </c>
      <c r="C50" s="311">
        <f>Data_category!D38</f>
        <v>0</v>
      </c>
      <c r="D50" s="311">
        <f>Data_category!E38</f>
        <v>0</v>
      </c>
      <c r="E50" s="311">
        <f>Data_category!F38</f>
        <v>0</v>
      </c>
      <c r="F50" s="311">
        <f>Data_category!G38</f>
        <v>0</v>
      </c>
      <c r="G50" s="311">
        <f>Data_category!H38</f>
        <v>0</v>
      </c>
      <c r="H50" s="311">
        <f>Data_category!I38</f>
        <v>0</v>
      </c>
      <c r="I50" s="311">
        <f>Data_category!J38</f>
        <v>0</v>
      </c>
      <c r="J50" s="311">
        <f>Data_category!K38</f>
        <v>0</v>
      </c>
      <c r="K50" s="137">
        <f>Data_category!L38</f>
        <v>0</v>
      </c>
      <c r="L50" s="308"/>
      <c r="M50" s="243">
        <f>CV_C!AD19</f>
        <v>0</v>
      </c>
      <c r="N50" s="285" t="e">
        <f>M50/Data_category!$M$57*7</f>
        <v>#DIV/0!</v>
      </c>
    </row>
    <row r="51" spans="1:14" ht="12.75" customHeight="1" x14ac:dyDescent="0.2">
      <c r="A51" s="245" t="s">
        <v>32</v>
      </c>
      <c r="B51" s="248">
        <f>Data_category!C39</f>
        <v>0</v>
      </c>
      <c r="C51" s="311">
        <f>Data_category!D39</f>
        <v>0</v>
      </c>
      <c r="D51" s="311">
        <f>Data_category!E39</f>
        <v>0</v>
      </c>
      <c r="E51" s="311">
        <f>Data_category!F39</f>
        <v>0</v>
      </c>
      <c r="F51" s="311">
        <f>Data_category!G39</f>
        <v>0</v>
      </c>
      <c r="G51" s="311">
        <f>Data_category!H39</f>
        <v>0</v>
      </c>
      <c r="H51" s="311">
        <f>Data_category!I39</f>
        <v>0</v>
      </c>
      <c r="I51" s="311">
        <f>Data_category!J39</f>
        <v>0</v>
      </c>
      <c r="J51" s="311">
        <f>Data_category!K39</f>
        <v>0</v>
      </c>
      <c r="K51" s="137">
        <f>Data_category!L39</f>
        <v>0</v>
      </c>
      <c r="L51" s="308"/>
      <c r="M51" s="243">
        <f>CV_C!AD20</f>
        <v>0</v>
      </c>
      <c r="N51" s="285" t="e">
        <f>M51/Data_category!$M$57*7</f>
        <v>#DIV/0!</v>
      </c>
    </row>
    <row r="52" spans="1:14" ht="12.75" customHeight="1" x14ac:dyDescent="0.2">
      <c r="A52" s="251" t="s">
        <v>33</v>
      </c>
      <c r="B52" s="254">
        <f>Data_category!C40</f>
        <v>0</v>
      </c>
      <c r="C52" s="312">
        <f>Data_category!D40</f>
        <v>0</v>
      </c>
      <c r="D52" s="312">
        <f>Data_category!E40</f>
        <v>0</v>
      </c>
      <c r="E52" s="312">
        <f>Data_category!F40</f>
        <v>0</v>
      </c>
      <c r="F52" s="312">
        <f>Data_category!G40</f>
        <v>0</v>
      </c>
      <c r="G52" s="312">
        <f>Data_category!H40</f>
        <v>0</v>
      </c>
      <c r="H52" s="312">
        <f>Data_category!I40</f>
        <v>0</v>
      </c>
      <c r="I52" s="312">
        <f>Data_category!J40</f>
        <v>0</v>
      </c>
      <c r="J52" s="312">
        <f>Data_category!K40</f>
        <v>0</v>
      </c>
      <c r="K52" s="326">
        <f>Data_category!L40</f>
        <v>0</v>
      </c>
      <c r="L52" s="248"/>
      <c r="M52" s="256">
        <f>CV_C!AD21</f>
        <v>0</v>
      </c>
      <c r="N52" s="257" t="e">
        <f>M52/Data_category!$M$57*7</f>
        <v>#DIV/0!</v>
      </c>
    </row>
    <row r="53" spans="1:14" ht="12.75" customHeight="1" x14ac:dyDescent="0.2">
      <c r="A53" s="245" t="s">
        <v>34</v>
      </c>
      <c r="B53" s="248">
        <f>Data_category!C41</f>
        <v>0</v>
      </c>
      <c r="C53" s="311">
        <f>Data_category!D41</f>
        <v>0</v>
      </c>
      <c r="D53" s="311">
        <f>Data_category!E41</f>
        <v>0</v>
      </c>
      <c r="E53" s="311">
        <f>Data_category!F41</f>
        <v>0</v>
      </c>
      <c r="F53" s="311">
        <f>Data_category!G41</f>
        <v>0</v>
      </c>
      <c r="G53" s="311">
        <f>Data_category!H41</f>
        <v>0</v>
      </c>
      <c r="H53" s="311">
        <f>Data_category!I41</f>
        <v>0</v>
      </c>
      <c r="I53" s="311">
        <f>Data_category!J41</f>
        <v>0</v>
      </c>
      <c r="J53" s="311">
        <f>Data_category!K41</f>
        <v>0</v>
      </c>
      <c r="K53" s="137">
        <f>Data_category!L41</f>
        <v>0</v>
      </c>
      <c r="L53" s="308"/>
      <c r="M53" s="243">
        <f>CV_C!AD22</f>
        <v>0</v>
      </c>
      <c r="N53" s="285" t="e">
        <f>M53/Data_category!$M$57*7</f>
        <v>#DIV/0!</v>
      </c>
    </row>
    <row r="54" spans="1:14" ht="12.75" customHeight="1" x14ac:dyDescent="0.2">
      <c r="A54" s="245" t="s">
        <v>35</v>
      </c>
      <c r="B54" s="248">
        <f>Data_category!C42</f>
        <v>0</v>
      </c>
      <c r="C54" s="311">
        <f>Data_category!D42</f>
        <v>0</v>
      </c>
      <c r="D54" s="311">
        <f>Data_category!E42</f>
        <v>0</v>
      </c>
      <c r="E54" s="311">
        <f>Data_category!F42</f>
        <v>0</v>
      </c>
      <c r="F54" s="311">
        <f>Data_category!G42</f>
        <v>0</v>
      </c>
      <c r="G54" s="311">
        <f>Data_category!H42</f>
        <v>0</v>
      </c>
      <c r="H54" s="311">
        <f>Data_category!I42</f>
        <v>0</v>
      </c>
      <c r="I54" s="311">
        <f>Data_category!J42</f>
        <v>0</v>
      </c>
      <c r="J54" s="311">
        <f>Data_category!K42</f>
        <v>0</v>
      </c>
      <c r="K54" s="137">
        <f>Data_category!L42</f>
        <v>0</v>
      </c>
      <c r="L54" s="308"/>
      <c r="M54" s="243">
        <f>CV_C!AD23</f>
        <v>0</v>
      </c>
      <c r="N54" s="285" t="e">
        <f>M54/Data_category!$M$57*7</f>
        <v>#DIV/0!</v>
      </c>
    </row>
    <row r="55" spans="1:14" ht="12.75" customHeight="1" x14ac:dyDescent="0.2">
      <c r="A55" s="245" t="s">
        <v>36</v>
      </c>
      <c r="B55" s="248">
        <f>Data_category!C43</f>
        <v>0</v>
      </c>
      <c r="C55" s="311">
        <f>Data_category!D43</f>
        <v>0</v>
      </c>
      <c r="D55" s="311">
        <f>Data_category!E43</f>
        <v>0</v>
      </c>
      <c r="E55" s="311">
        <f>Data_category!F43</f>
        <v>0</v>
      </c>
      <c r="F55" s="311">
        <f>Data_category!G43</f>
        <v>0</v>
      </c>
      <c r="G55" s="311">
        <f>Data_category!H43</f>
        <v>0</v>
      </c>
      <c r="H55" s="311">
        <f>Data_category!I43</f>
        <v>0</v>
      </c>
      <c r="I55" s="311">
        <f>Data_category!J43</f>
        <v>0</v>
      </c>
      <c r="J55" s="311">
        <f>Data_category!K43</f>
        <v>0</v>
      </c>
      <c r="K55" s="137">
        <f>Data_category!L43</f>
        <v>0</v>
      </c>
      <c r="L55" s="308"/>
      <c r="M55" s="243">
        <f>CV_C!AD24</f>
        <v>0</v>
      </c>
      <c r="N55" s="285" t="e">
        <f>M55/Data_category!$M$57*7</f>
        <v>#DIV/0!</v>
      </c>
    </row>
    <row r="56" spans="1:14" ht="12.75" customHeight="1" x14ac:dyDescent="0.2">
      <c r="A56" s="245" t="s">
        <v>37</v>
      </c>
      <c r="B56" s="248">
        <f>Data_category!C44</f>
        <v>0</v>
      </c>
      <c r="C56" s="311">
        <f>Data_category!D44</f>
        <v>0</v>
      </c>
      <c r="D56" s="311">
        <f>Data_category!E44</f>
        <v>0</v>
      </c>
      <c r="E56" s="311">
        <f>Data_category!F44</f>
        <v>0</v>
      </c>
      <c r="F56" s="311">
        <f>Data_category!G44</f>
        <v>0</v>
      </c>
      <c r="G56" s="311">
        <f>Data_category!H44</f>
        <v>0</v>
      </c>
      <c r="H56" s="311">
        <f>Data_category!I44</f>
        <v>0</v>
      </c>
      <c r="I56" s="311">
        <f>Data_category!J44</f>
        <v>0</v>
      </c>
      <c r="J56" s="311">
        <f>Data_category!K44</f>
        <v>0</v>
      </c>
      <c r="K56" s="137">
        <f>Data_category!L44</f>
        <v>0</v>
      </c>
      <c r="L56" s="308"/>
      <c r="M56" s="243">
        <f>CV_C!AD25</f>
        <v>0</v>
      </c>
      <c r="N56" s="285" t="e">
        <f>M56/Data_category!$M$57*7</f>
        <v>#DIV/0!</v>
      </c>
    </row>
    <row r="57" spans="1:14" ht="12.75" customHeight="1" x14ac:dyDescent="0.2">
      <c r="A57" s="245" t="s">
        <v>38</v>
      </c>
      <c r="B57" s="248">
        <f>Data_category!C45</f>
        <v>0</v>
      </c>
      <c r="C57" s="311">
        <f>Data_category!D45</f>
        <v>0</v>
      </c>
      <c r="D57" s="311">
        <f>Data_category!E45</f>
        <v>0</v>
      </c>
      <c r="E57" s="311">
        <f>Data_category!F45</f>
        <v>0</v>
      </c>
      <c r="F57" s="311">
        <f>Data_category!G45</f>
        <v>0</v>
      </c>
      <c r="G57" s="311">
        <f>Data_category!H45</f>
        <v>0</v>
      </c>
      <c r="H57" s="311">
        <f>Data_category!I45</f>
        <v>0</v>
      </c>
      <c r="I57" s="311">
        <f>Data_category!J45</f>
        <v>0</v>
      </c>
      <c r="J57" s="311">
        <f>Data_category!K45</f>
        <v>0</v>
      </c>
      <c r="K57" s="137">
        <f>Data_category!L45</f>
        <v>0</v>
      </c>
      <c r="L57" s="308"/>
      <c r="M57" s="243">
        <f>CV_C!AD26</f>
        <v>0</v>
      </c>
      <c r="N57" s="285" t="e">
        <f>M57/Data_category!$M$57*7</f>
        <v>#DIV/0!</v>
      </c>
    </row>
    <row r="58" spans="1:14" ht="12.75" customHeight="1" x14ac:dyDescent="0.2">
      <c r="A58" s="245" t="s">
        <v>39</v>
      </c>
      <c r="B58" s="248">
        <f>Data_category!C46</f>
        <v>0</v>
      </c>
      <c r="C58" s="311">
        <f>Data_category!D46</f>
        <v>0</v>
      </c>
      <c r="D58" s="311">
        <f>Data_category!E46</f>
        <v>0</v>
      </c>
      <c r="E58" s="311">
        <f>Data_category!F46</f>
        <v>0</v>
      </c>
      <c r="F58" s="311">
        <f>Data_category!G46</f>
        <v>0</v>
      </c>
      <c r="G58" s="311">
        <f>Data_category!H46</f>
        <v>0</v>
      </c>
      <c r="H58" s="311">
        <f>Data_category!I46</f>
        <v>0</v>
      </c>
      <c r="I58" s="311">
        <f>Data_category!J46</f>
        <v>0</v>
      </c>
      <c r="J58" s="311">
        <f>Data_category!K46</f>
        <v>0</v>
      </c>
      <c r="K58" s="137">
        <f>Data_category!L46</f>
        <v>0</v>
      </c>
      <c r="L58" s="308"/>
      <c r="M58" s="243">
        <f>CV_C!AD27</f>
        <v>0</v>
      </c>
      <c r="N58" s="285" t="e">
        <f>M58/Data_category!$M$57*7</f>
        <v>#DIV/0!</v>
      </c>
    </row>
    <row r="59" spans="1:14" ht="12.75" customHeight="1" x14ac:dyDescent="0.2">
      <c r="A59" s="245" t="s">
        <v>40</v>
      </c>
      <c r="B59" s="248">
        <f>Data_category!C47</f>
        <v>0</v>
      </c>
      <c r="C59" s="311">
        <f>Data_category!D47</f>
        <v>0</v>
      </c>
      <c r="D59" s="311">
        <f>Data_category!E47</f>
        <v>0</v>
      </c>
      <c r="E59" s="311">
        <f>Data_category!F47</f>
        <v>0</v>
      </c>
      <c r="F59" s="311">
        <f>Data_category!G47</f>
        <v>0</v>
      </c>
      <c r="G59" s="311">
        <f>Data_category!H47</f>
        <v>0</v>
      </c>
      <c r="H59" s="311">
        <f>Data_category!I47</f>
        <v>0</v>
      </c>
      <c r="I59" s="311">
        <f>Data_category!J47</f>
        <v>0</v>
      </c>
      <c r="J59" s="311">
        <f>Data_category!K47</f>
        <v>0</v>
      </c>
      <c r="K59" s="137">
        <f>Data_category!L47</f>
        <v>0</v>
      </c>
      <c r="L59" s="308"/>
      <c r="M59" s="243">
        <f>CV_C!AD28</f>
        <v>0</v>
      </c>
      <c r="N59" s="285" t="e">
        <f>M59/Data_category!$M$57*7</f>
        <v>#DIV/0!</v>
      </c>
    </row>
    <row r="60" spans="1:14" ht="12.75" customHeight="1" x14ac:dyDescent="0.2">
      <c r="A60" s="245" t="s">
        <v>41</v>
      </c>
      <c r="B60" s="248">
        <f>Data_category!C48</f>
        <v>0</v>
      </c>
      <c r="C60" s="311">
        <f>Data_category!D48</f>
        <v>0</v>
      </c>
      <c r="D60" s="311">
        <f>Data_category!E48</f>
        <v>0</v>
      </c>
      <c r="E60" s="311">
        <f>Data_category!F48</f>
        <v>0</v>
      </c>
      <c r="F60" s="311">
        <f>Data_category!G48</f>
        <v>0</v>
      </c>
      <c r="G60" s="311">
        <f>Data_category!H48</f>
        <v>0</v>
      </c>
      <c r="H60" s="311">
        <f>Data_category!I48</f>
        <v>0</v>
      </c>
      <c r="I60" s="311">
        <f>Data_category!J48</f>
        <v>0</v>
      </c>
      <c r="J60" s="311">
        <f>Data_category!K48</f>
        <v>0</v>
      </c>
      <c r="K60" s="137">
        <f>Data_category!L48</f>
        <v>0</v>
      </c>
      <c r="L60" s="308"/>
      <c r="M60" s="243">
        <f>CV_C!AD29</f>
        <v>0</v>
      </c>
      <c r="N60" s="285" t="e">
        <f>M60/Data_category!$M$57*7</f>
        <v>#DIV/0!</v>
      </c>
    </row>
    <row r="61" spans="1:14" ht="12.75" customHeight="1" x14ac:dyDescent="0.2">
      <c r="A61" s="245" t="s">
        <v>42</v>
      </c>
      <c r="B61" s="248">
        <f>Data_category!C49</f>
        <v>0</v>
      </c>
      <c r="C61" s="311">
        <f>Data_category!D49</f>
        <v>0</v>
      </c>
      <c r="D61" s="311">
        <f>Data_category!E49</f>
        <v>0</v>
      </c>
      <c r="E61" s="311">
        <f>Data_category!F49</f>
        <v>0</v>
      </c>
      <c r="F61" s="311">
        <f>Data_category!G49</f>
        <v>0</v>
      </c>
      <c r="G61" s="311">
        <f>Data_category!H49</f>
        <v>0</v>
      </c>
      <c r="H61" s="311">
        <f>Data_category!I49</f>
        <v>0</v>
      </c>
      <c r="I61" s="311">
        <f>Data_category!J49</f>
        <v>0</v>
      </c>
      <c r="J61" s="311">
        <f>Data_category!K49</f>
        <v>0</v>
      </c>
      <c r="K61" s="137">
        <f>Data_category!L49</f>
        <v>0</v>
      </c>
      <c r="L61" s="308"/>
      <c r="M61" s="243">
        <f>CV_C!AD30</f>
        <v>0</v>
      </c>
      <c r="N61" s="285" t="e">
        <f>M61/Data_category!$M$57*7</f>
        <v>#DIV/0!</v>
      </c>
    </row>
    <row r="62" spans="1:14" ht="12.75" customHeight="1" x14ac:dyDescent="0.2">
      <c r="A62" s="251" t="s">
        <v>43</v>
      </c>
      <c r="B62" s="254">
        <f>Data_category!C50</f>
        <v>0</v>
      </c>
      <c r="C62" s="312">
        <f>Data_category!D50</f>
        <v>0</v>
      </c>
      <c r="D62" s="312">
        <f>Data_category!E50</f>
        <v>0</v>
      </c>
      <c r="E62" s="312">
        <f>Data_category!F50</f>
        <v>0</v>
      </c>
      <c r="F62" s="312">
        <f>Data_category!G50</f>
        <v>0</v>
      </c>
      <c r="G62" s="312">
        <f>Data_category!H50</f>
        <v>0</v>
      </c>
      <c r="H62" s="312">
        <f>Data_category!I50</f>
        <v>0</v>
      </c>
      <c r="I62" s="312">
        <f>Data_category!J50</f>
        <v>0</v>
      </c>
      <c r="J62" s="312">
        <f>Data_category!K50</f>
        <v>0</v>
      </c>
      <c r="K62" s="326">
        <f>Data_category!L50</f>
        <v>0</v>
      </c>
      <c r="L62" s="248"/>
      <c r="M62" s="256">
        <f>CV_C!AD31</f>
        <v>0</v>
      </c>
      <c r="N62" s="257" t="e">
        <f>M62/Data_category!$M$57*7</f>
        <v>#DIV/0!</v>
      </c>
    </row>
    <row r="63" spans="1:14" ht="12.75" customHeight="1" x14ac:dyDescent="0.2">
      <c r="A63" s="245" t="s">
        <v>44</v>
      </c>
      <c r="B63" s="248">
        <f>Data_category!C51</f>
        <v>0</v>
      </c>
      <c r="C63" s="311">
        <f>Data_category!D51</f>
        <v>0</v>
      </c>
      <c r="D63" s="311">
        <f>Data_category!E51</f>
        <v>0</v>
      </c>
      <c r="E63" s="311">
        <f>Data_category!F51</f>
        <v>0</v>
      </c>
      <c r="F63" s="311">
        <f>Data_category!G51</f>
        <v>0</v>
      </c>
      <c r="G63" s="311">
        <f>Data_category!H51</f>
        <v>0</v>
      </c>
      <c r="H63" s="311">
        <f>Data_category!I51</f>
        <v>0</v>
      </c>
      <c r="I63" s="311">
        <f>Data_category!J51</f>
        <v>0</v>
      </c>
      <c r="J63" s="311">
        <f>Data_category!K51</f>
        <v>0</v>
      </c>
      <c r="K63" s="137">
        <f>Data_category!L51</f>
        <v>0</v>
      </c>
      <c r="L63" s="308"/>
      <c r="M63" s="243">
        <f>CV_C!AD32</f>
        <v>0</v>
      </c>
      <c r="N63" s="285" t="e">
        <f>M63/Data_category!$M$57*7</f>
        <v>#DIV/0!</v>
      </c>
    </row>
    <row r="64" spans="1:14" ht="12.75" customHeight="1" x14ac:dyDescent="0.2">
      <c r="A64" s="245" t="s">
        <v>45</v>
      </c>
      <c r="B64" s="248">
        <f>Data_category!C52</f>
        <v>0</v>
      </c>
      <c r="C64" s="311">
        <f>Data_category!D52</f>
        <v>0</v>
      </c>
      <c r="D64" s="311">
        <f>Data_category!E52</f>
        <v>0</v>
      </c>
      <c r="E64" s="311">
        <f>Data_category!F52</f>
        <v>0</v>
      </c>
      <c r="F64" s="311">
        <f>Data_category!G52</f>
        <v>0</v>
      </c>
      <c r="G64" s="311">
        <f>Data_category!H52</f>
        <v>0</v>
      </c>
      <c r="H64" s="311">
        <f>Data_category!I52</f>
        <v>0</v>
      </c>
      <c r="I64" s="311">
        <f>Data_category!J52</f>
        <v>0</v>
      </c>
      <c r="J64" s="311">
        <f>Data_category!K52</f>
        <v>0</v>
      </c>
      <c r="K64" s="137">
        <f>Data_category!L52</f>
        <v>0</v>
      </c>
      <c r="L64" s="308"/>
      <c r="M64" s="243">
        <f>CV_C!AD33</f>
        <v>0</v>
      </c>
      <c r="N64" s="285" t="e">
        <f>M64/Data_category!$M$57*7</f>
        <v>#DIV/0!</v>
      </c>
    </row>
    <row r="65" spans="1:14" ht="12.75" customHeight="1" x14ac:dyDescent="0.2">
      <c r="A65" s="245" t="s">
        <v>46</v>
      </c>
      <c r="B65" s="248">
        <f>Data_category!C53</f>
        <v>0</v>
      </c>
      <c r="C65" s="311">
        <f>Data_category!D53</f>
        <v>0</v>
      </c>
      <c r="D65" s="311">
        <f>Data_category!E53</f>
        <v>0</v>
      </c>
      <c r="E65" s="311">
        <f>Data_category!F53</f>
        <v>0</v>
      </c>
      <c r="F65" s="311">
        <f>Data_category!G53</f>
        <v>0</v>
      </c>
      <c r="G65" s="311">
        <f>Data_category!H53</f>
        <v>0</v>
      </c>
      <c r="H65" s="311">
        <f>Data_category!I53</f>
        <v>0</v>
      </c>
      <c r="I65" s="311">
        <f>Data_category!J53</f>
        <v>0</v>
      </c>
      <c r="J65" s="311">
        <f>Data_category!K53</f>
        <v>0</v>
      </c>
      <c r="K65" s="137">
        <f>Data_category!L53</f>
        <v>0</v>
      </c>
      <c r="L65" s="308"/>
      <c r="M65" s="243">
        <f>CV_C!AD34</f>
        <v>0</v>
      </c>
      <c r="N65" s="285" t="e">
        <f>M65/Data_category!$M$57*7</f>
        <v>#DIV/0!</v>
      </c>
    </row>
    <row r="66" spans="1:14" ht="12.75" customHeight="1" x14ac:dyDescent="0.2">
      <c r="A66" s="245" t="s">
        <v>47</v>
      </c>
      <c r="B66" s="248">
        <f>Data_category!C54</f>
        <v>0</v>
      </c>
      <c r="C66" s="311">
        <f>Data_category!D54</f>
        <v>0</v>
      </c>
      <c r="D66" s="311">
        <f>Data_category!E54</f>
        <v>0</v>
      </c>
      <c r="E66" s="311">
        <f>Data_category!F54</f>
        <v>0</v>
      </c>
      <c r="F66" s="311">
        <f>Data_category!G54</f>
        <v>0</v>
      </c>
      <c r="G66" s="311">
        <f>Data_category!H54</f>
        <v>0</v>
      </c>
      <c r="H66" s="311">
        <f>Data_category!I54</f>
        <v>0</v>
      </c>
      <c r="I66" s="311">
        <f>Data_category!J54</f>
        <v>0</v>
      </c>
      <c r="J66" s="311">
        <f>Data_category!K54</f>
        <v>0</v>
      </c>
      <c r="K66" s="137">
        <f>Data_category!L54</f>
        <v>0</v>
      </c>
      <c r="L66" s="308"/>
      <c r="M66" s="243">
        <f>CV_C!AD35</f>
        <v>0</v>
      </c>
      <c r="N66" s="285" t="e">
        <f>M66/Data_category!$M$57*7</f>
        <v>#DIV/0!</v>
      </c>
    </row>
    <row r="67" spans="1:14" ht="12.75" customHeight="1" x14ac:dyDescent="0.2">
      <c r="A67" s="245" t="s">
        <v>48</v>
      </c>
      <c r="B67" s="248">
        <f>Data_category!C55</f>
        <v>0</v>
      </c>
      <c r="C67" s="311">
        <f>Data_category!D55</f>
        <v>0</v>
      </c>
      <c r="D67" s="311">
        <f>Data_category!E55</f>
        <v>0</v>
      </c>
      <c r="E67" s="311">
        <f>Data_category!F55</f>
        <v>0</v>
      </c>
      <c r="F67" s="311">
        <f>Data_category!G55</f>
        <v>0</v>
      </c>
      <c r="G67" s="311">
        <f>Data_category!H55</f>
        <v>0</v>
      </c>
      <c r="H67" s="311">
        <f>Data_category!I55</f>
        <v>0</v>
      </c>
      <c r="I67" s="311">
        <f>Data_category!J55</f>
        <v>0</v>
      </c>
      <c r="J67" s="311">
        <f>Data_category!K55</f>
        <v>0</v>
      </c>
      <c r="K67" s="137">
        <f>Data_category!L55</f>
        <v>0</v>
      </c>
      <c r="L67" s="308"/>
      <c r="M67" s="243">
        <f>CV_C!AD36</f>
        <v>0</v>
      </c>
      <c r="N67" s="285" t="e">
        <f>M67/Data_category!$M$57*7</f>
        <v>#DIV/0!</v>
      </c>
    </row>
    <row r="68" spans="1:14" ht="13.5" customHeight="1" x14ac:dyDescent="0.2">
      <c r="A68" s="245" t="s">
        <v>49</v>
      </c>
      <c r="B68" s="260">
        <f>Data_category!C56</f>
        <v>0</v>
      </c>
      <c r="C68" s="313">
        <f>Data_category!D56</f>
        <v>0</v>
      </c>
      <c r="D68" s="313">
        <f>Data_category!E56</f>
        <v>0</v>
      </c>
      <c r="E68" s="313">
        <f>Data_category!F56</f>
        <v>0</v>
      </c>
      <c r="F68" s="313">
        <f>Data_category!G56</f>
        <v>0</v>
      </c>
      <c r="G68" s="313">
        <f>Data_category!H56</f>
        <v>0</v>
      </c>
      <c r="H68" s="313">
        <f>Data_category!I56</f>
        <v>0</v>
      </c>
      <c r="I68" s="313">
        <f>Data_category!J56</f>
        <v>0</v>
      </c>
      <c r="J68" s="313">
        <f>Data_category!K56</f>
        <v>0</v>
      </c>
      <c r="K68" s="327">
        <f>Data_category!L56</f>
        <v>0</v>
      </c>
      <c r="L68" s="308"/>
      <c r="M68" s="262">
        <f>CV_C!AD37</f>
        <v>0</v>
      </c>
      <c r="N68" s="314" t="e">
        <f>M68/Data_category!$M$57*7</f>
        <v>#DIV/0!</v>
      </c>
    </row>
    <row r="69" spans="1:14" ht="12.75" customHeight="1" x14ac:dyDescent="0.2">
      <c r="A69" s="263" t="s">
        <v>109</v>
      </c>
      <c r="B69" s="315" t="e">
        <f>SUM(B45:B68)/Data_category!$M$57</f>
        <v>#DIV/0!</v>
      </c>
      <c r="C69" s="316" t="e">
        <f>SUM(C45:C68)/Data_category!$M$57</f>
        <v>#DIV/0!</v>
      </c>
      <c r="D69" s="316" t="e">
        <f>SUM(D45:D68)/Data_category!$M$57</f>
        <v>#DIV/0!</v>
      </c>
      <c r="E69" s="316" t="e">
        <f>SUM(E45:E68)/Data_category!$M$57</f>
        <v>#DIV/0!</v>
      </c>
      <c r="F69" s="316" t="e">
        <f>SUM(F45:F68)/Data_category!$M$57</f>
        <v>#DIV/0!</v>
      </c>
      <c r="G69" s="316" t="e">
        <f>SUM(G45:G68)/Data_category!$M$57</f>
        <v>#DIV/0!</v>
      </c>
      <c r="H69" s="316" t="e">
        <f>SUM(H45:H68)/Data_category!$M$57</f>
        <v>#DIV/0!</v>
      </c>
      <c r="I69" s="316" t="e">
        <f>SUM(I45:I68)/Data_category!$M$57</f>
        <v>#DIV/0!</v>
      </c>
      <c r="J69" s="316" t="e">
        <f>SUM(J45:J68)/Data_category!$M$57</f>
        <v>#DIV/0!</v>
      </c>
      <c r="K69" s="317" t="e">
        <f>SUM(K45:K68)/Data_category!$M$57</f>
        <v>#DIV/0!</v>
      </c>
      <c r="L69" s="318"/>
      <c r="M69" s="267">
        <f>SUM(M45:M68)</f>
        <v>0</v>
      </c>
      <c r="N69" s="268" t="e">
        <f>SUM(B69:K69)</f>
        <v>#DIV/0!</v>
      </c>
    </row>
    <row r="70" spans="1:14" ht="12.75" customHeight="1" x14ac:dyDescent="0.2">
      <c r="A70" s="251" t="s">
        <v>119</v>
      </c>
      <c r="B70" s="319" t="e">
        <f>SUM(B51:B66)/Data_category!$M$57</f>
        <v>#DIV/0!</v>
      </c>
      <c r="C70" s="320" t="e">
        <f>SUM(C51:C66)/Data_category!$M$57</f>
        <v>#DIV/0!</v>
      </c>
      <c r="D70" s="320" t="e">
        <f>SUM(D51:D66)/Data_category!$M$57</f>
        <v>#DIV/0!</v>
      </c>
      <c r="E70" s="320" t="e">
        <f>SUM(E51:E66)/Data_category!$M$57</f>
        <v>#DIV/0!</v>
      </c>
      <c r="F70" s="320" t="e">
        <f>SUM(F51:F66)/Data_category!$M$57</f>
        <v>#DIV/0!</v>
      </c>
      <c r="G70" s="320" t="e">
        <f>SUM(G51:G66)/Data_category!$M$57</f>
        <v>#DIV/0!</v>
      </c>
      <c r="H70" s="320" t="e">
        <f>SUM(H51:H66)/Data_category!$M$57</f>
        <v>#DIV/0!</v>
      </c>
      <c r="I70" s="320" t="e">
        <f>SUM(I51:I66)/Data_category!$M$57</f>
        <v>#DIV/0!</v>
      </c>
      <c r="J70" s="320" t="e">
        <f>SUM(J51:J66)/Data_category!$M$57</f>
        <v>#DIV/0!</v>
      </c>
      <c r="K70" s="321" t="e">
        <f>SUM(K51:K66)/Data_category!$M$57</f>
        <v>#DIV/0!</v>
      </c>
      <c r="L70" s="318"/>
      <c r="M70" s="256">
        <f>SUM(M51:M66)</f>
        <v>0</v>
      </c>
      <c r="N70" s="257" t="e">
        <f>SUM(B70:K70)</f>
        <v>#DIV/0!</v>
      </c>
    </row>
    <row r="71" spans="1:14" ht="13.5" customHeight="1" x14ac:dyDescent="0.2">
      <c r="A71" s="272" t="s">
        <v>120</v>
      </c>
      <c r="B71" s="322" t="e">
        <f t="shared" ref="B71:K71" si="2">B69-B70</f>
        <v>#DIV/0!</v>
      </c>
      <c r="C71" s="323" t="e">
        <f t="shared" si="2"/>
        <v>#DIV/0!</v>
      </c>
      <c r="D71" s="323" t="e">
        <f t="shared" si="2"/>
        <v>#DIV/0!</v>
      </c>
      <c r="E71" s="323" t="e">
        <f t="shared" si="2"/>
        <v>#DIV/0!</v>
      </c>
      <c r="F71" s="323" t="e">
        <f t="shared" si="2"/>
        <v>#DIV/0!</v>
      </c>
      <c r="G71" s="323" t="e">
        <f t="shared" si="2"/>
        <v>#DIV/0!</v>
      </c>
      <c r="H71" s="323" t="e">
        <f t="shared" si="2"/>
        <v>#DIV/0!</v>
      </c>
      <c r="I71" s="323" t="e">
        <f t="shared" si="2"/>
        <v>#DIV/0!</v>
      </c>
      <c r="J71" s="323" t="e">
        <f t="shared" si="2"/>
        <v>#DIV/0!</v>
      </c>
      <c r="K71" s="324" t="e">
        <f t="shared" si="2"/>
        <v>#DIV/0!</v>
      </c>
      <c r="L71" s="318"/>
      <c r="M71" s="276">
        <f>M69-M70</f>
        <v>0</v>
      </c>
      <c r="N71" s="277" t="e">
        <f>N69-N70</f>
        <v>#DIV/0!</v>
      </c>
    </row>
    <row r="72" spans="1:14" x14ac:dyDescent="0.2">
      <c r="B72" s="483" t="s">
        <v>207</v>
      </c>
      <c r="C72" s="484" t="e">
        <f>SUM(C69:H69)</f>
        <v>#DIV/0!</v>
      </c>
      <c r="D72" s="485"/>
      <c r="E72" s="485"/>
      <c r="F72" s="485"/>
      <c r="G72" s="485"/>
      <c r="H72" s="485"/>
      <c r="I72" s="485"/>
      <c r="J72" s="486" t="s">
        <v>206</v>
      </c>
      <c r="K72" s="484" t="e">
        <f>SUM(B69,I69:K69)</f>
        <v>#DIV/0!</v>
      </c>
    </row>
    <row r="73" spans="1:14" s="39" customFormat="1" ht="12.75" customHeight="1" x14ac:dyDescent="0.2">
      <c r="A73" s="90" t="s">
        <v>121</v>
      </c>
      <c r="B73" s="90"/>
      <c r="D73" s="90" t="s">
        <v>136</v>
      </c>
      <c r="E73" s="90"/>
      <c r="F73" s="90"/>
      <c r="H73" s="90"/>
      <c r="I73" s="90" t="s">
        <v>137</v>
      </c>
      <c r="J73" s="139"/>
      <c r="L73" s="90"/>
      <c r="M73" s="67"/>
      <c r="N73" s="95"/>
    </row>
    <row r="74" spans="1:14" s="39" customFormat="1" ht="12.75" customHeight="1" x14ac:dyDescent="0.2">
      <c r="A74" s="90" t="s">
        <v>124</v>
      </c>
      <c r="B74" s="90"/>
      <c r="D74" s="90" t="s">
        <v>138</v>
      </c>
      <c r="E74" s="90"/>
      <c r="F74" s="90"/>
      <c r="H74" s="90"/>
      <c r="I74" s="90" t="s">
        <v>123</v>
      </c>
      <c r="J74" s="139"/>
      <c r="K74" s="90" t="s">
        <v>127</v>
      </c>
      <c r="L74" s="90"/>
      <c r="M74" s="67"/>
      <c r="N74" s="95"/>
    </row>
    <row r="75" spans="1:14" ht="12.75" customHeight="1" x14ac:dyDescent="0.2">
      <c r="A75" s="90" t="s">
        <v>139</v>
      </c>
      <c r="B75" s="90"/>
      <c r="D75" s="90" t="s">
        <v>140</v>
      </c>
      <c r="E75" s="90"/>
      <c r="F75" s="90"/>
      <c r="H75" s="90"/>
      <c r="I75" s="90" t="s">
        <v>126</v>
      </c>
      <c r="J75" s="67"/>
      <c r="K75" s="90"/>
      <c r="L75" s="90"/>
      <c r="M75" s="67"/>
      <c r="N75" s="95"/>
    </row>
    <row r="76" spans="1:14" ht="12.75" customHeight="1" x14ac:dyDescent="0.2">
      <c r="A76" s="279" t="s">
        <v>141</v>
      </c>
      <c r="B76" s="279"/>
      <c r="C76" s="279"/>
      <c r="D76" s="279"/>
      <c r="E76" s="279"/>
      <c r="F76" s="279"/>
      <c r="G76" s="279"/>
      <c r="I76" s="328"/>
      <c r="J76" s="328"/>
      <c r="K76" s="328"/>
      <c r="L76" s="328"/>
      <c r="M76" s="328"/>
      <c r="N76" s="280" t="s">
        <v>129</v>
      </c>
    </row>
    <row r="77" spans="1:14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95"/>
    </row>
    <row r="78" spans="1:14" x14ac:dyDescent="0.2">
      <c r="A78" s="67"/>
      <c r="B78" s="67"/>
      <c r="C78" s="67"/>
      <c r="D78" s="67"/>
      <c r="E78" s="67"/>
      <c r="F78" s="67"/>
      <c r="G78" s="67"/>
      <c r="H78" s="67"/>
      <c r="I78" s="67"/>
      <c r="J78" s="492" t="s">
        <v>164</v>
      </c>
      <c r="K78" s="490" t="e">
        <f>SUM(B45:B68,B13:B36,I13:K36,I45:K68)/SUM(B45:K68,B13:K36)</f>
        <v>#DIV/0!</v>
      </c>
      <c r="L78" s="67"/>
      <c r="M78" s="67"/>
      <c r="N78" s="95"/>
    </row>
    <row r="79" spans="1:14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95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9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  <c r="N6" s="149"/>
    </row>
    <row r="7" spans="1:14" ht="12.75" customHeight="1" x14ac:dyDescent="0.2">
      <c r="A7" s="14"/>
      <c r="C7" s="18"/>
      <c r="G7" s="108"/>
      <c r="J7" s="11"/>
      <c r="K7" s="11"/>
      <c r="N7" s="149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9"/>
    </row>
    <row r="9" spans="1:14" ht="12.75" customHeight="1" x14ac:dyDescent="0.2">
      <c r="A9" s="231" t="s">
        <v>64</v>
      </c>
      <c r="B9" s="5">
        <f>B4</f>
        <v>0</v>
      </c>
    </row>
    <row r="10" spans="1:14" s="5" customFormat="1" ht="13.5" customHeight="1" x14ac:dyDescent="0.2">
      <c r="B10" s="281"/>
      <c r="N10" s="281"/>
    </row>
    <row r="11" spans="1:14" ht="18.600000000000001" customHeight="1" x14ac:dyDescent="0.2">
      <c r="L11" s="302"/>
      <c r="M11" s="558" t="s">
        <v>98</v>
      </c>
      <c r="N11" s="559" t="s">
        <v>111</v>
      </c>
    </row>
    <row r="12" spans="1:14" ht="12.75" customHeight="1" x14ac:dyDescent="0.2">
      <c r="L12" s="303"/>
      <c r="M12" s="558"/>
      <c r="N12" s="559"/>
    </row>
    <row r="13" spans="1:14" ht="12.75" customHeight="1" x14ac:dyDescent="0.2">
      <c r="L13" s="248"/>
      <c r="M13" s="283" t="s">
        <v>26</v>
      </c>
      <c r="N13" s="284" t="e">
        <f>SWISS10_H!N13</f>
        <v>#DIV/0!</v>
      </c>
    </row>
    <row r="14" spans="1:14" ht="12.75" customHeight="1" x14ac:dyDescent="0.2">
      <c r="L14" s="248"/>
      <c r="M14" s="285" t="s">
        <v>27</v>
      </c>
      <c r="N14" s="286" t="e">
        <f>SWISS10_H!N14</f>
        <v>#DIV/0!</v>
      </c>
    </row>
    <row r="15" spans="1:14" ht="12.75" customHeight="1" x14ac:dyDescent="0.2">
      <c r="L15" s="248"/>
      <c r="M15" s="285" t="s">
        <v>28</v>
      </c>
      <c r="N15" s="286" t="e">
        <f>SWISS10_H!N15</f>
        <v>#DIV/0!</v>
      </c>
    </row>
    <row r="16" spans="1:14" ht="12.75" customHeight="1" x14ac:dyDescent="0.2">
      <c r="L16" s="248"/>
      <c r="M16" s="285" t="s">
        <v>29</v>
      </c>
      <c r="N16" s="286" t="e">
        <f>SWISS10_H!N16</f>
        <v>#DIV/0!</v>
      </c>
    </row>
    <row r="17" spans="12:14" ht="12.75" customHeight="1" x14ac:dyDescent="0.2">
      <c r="L17" s="248"/>
      <c r="M17" s="285" t="s">
        <v>30</v>
      </c>
      <c r="N17" s="286" t="e">
        <f>SWISS10_H!N17</f>
        <v>#DIV/0!</v>
      </c>
    </row>
    <row r="18" spans="12:14" ht="12.75" customHeight="1" x14ac:dyDescent="0.2">
      <c r="L18" s="248"/>
      <c r="M18" s="285" t="s">
        <v>31</v>
      </c>
      <c r="N18" s="286" t="e">
        <f>SWISS10_H!N18</f>
        <v>#DIV/0!</v>
      </c>
    </row>
    <row r="19" spans="12:14" ht="12.75" customHeight="1" x14ac:dyDescent="0.2">
      <c r="L19" s="248"/>
      <c r="M19" s="285" t="s">
        <v>32</v>
      </c>
      <c r="N19" s="286" t="e">
        <f>SWISS10_H!N19</f>
        <v>#DIV/0!</v>
      </c>
    </row>
    <row r="20" spans="12:14" ht="12.75" customHeight="1" x14ac:dyDescent="0.2">
      <c r="L20" s="248"/>
      <c r="M20" s="257" t="s">
        <v>33</v>
      </c>
      <c r="N20" s="287" t="e">
        <f>SWISS10_H!N20</f>
        <v>#DIV/0!</v>
      </c>
    </row>
    <row r="21" spans="12:14" ht="12.75" customHeight="1" x14ac:dyDescent="0.2">
      <c r="L21" s="248"/>
      <c r="M21" s="285" t="s">
        <v>34</v>
      </c>
      <c r="N21" s="286" t="e">
        <f>SWISS10_H!N21</f>
        <v>#DIV/0!</v>
      </c>
    </row>
    <row r="22" spans="12:14" ht="12.75" customHeight="1" x14ac:dyDescent="0.2">
      <c r="L22" s="248"/>
      <c r="M22" s="285" t="s">
        <v>35</v>
      </c>
      <c r="N22" s="286" t="e">
        <f>SWISS10_H!N22</f>
        <v>#DIV/0!</v>
      </c>
    </row>
    <row r="23" spans="12:14" ht="12.75" customHeight="1" x14ac:dyDescent="0.2">
      <c r="L23" s="248"/>
      <c r="M23" s="285" t="s">
        <v>36</v>
      </c>
      <c r="N23" s="286" t="e">
        <f>SWISS10_H!N23</f>
        <v>#DIV/0!</v>
      </c>
    </row>
    <row r="24" spans="12:14" ht="12.75" customHeight="1" x14ac:dyDescent="0.2">
      <c r="L24" s="248"/>
      <c r="M24" s="285" t="s">
        <v>37</v>
      </c>
      <c r="N24" s="286" t="e">
        <f>SWISS10_H!N24</f>
        <v>#DIV/0!</v>
      </c>
    </row>
    <row r="25" spans="12:14" ht="12.75" customHeight="1" x14ac:dyDescent="0.2">
      <c r="L25" s="248"/>
      <c r="M25" s="288" t="s">
        <v>38</v>
      </c>
      <c r="N25" s="286" t="e">
        <f>SWISS10_H!N25</f>
        <v>#DIV/0!</v>
      </c>
    </row>
    <row r="26" spans="12:14" ht="12.75" customHeight="1" x14ac:dyDescent="0.2">
      <c r="L26" s="248"/>
      <c r="M26" s="285" t="s">
        <v>39</v>
      </c>
      <c r="N26" s="286" t="e">
        <f>SWISS10_H!N26</f>
        <v>#DIV/0!</v>
      </c>
    </row>
    <row r="27" spans="12:14" ht="12.75" customHeight="1" x14ac:dyDescent="0.2">
      <c r="L27" s="248"/>
      <c r="M27" s="285" t="s">
        <v>40</v>
      </c>
      <c r="N27" s="286" t="e">
        <f>SWISS10_H!N27</f>
        <v>#DIV/0!</v>
      </c>
    </row>
    <row r="28" spans="12:14" ht="12.75" customHeight="1" x14ac:dyDescent="0.2">
      <c r="L28" s="248"/>
      <c r="M28" s="285" t="s">
        <v>41</v>
      </c>
      <c r="N28" s="286" t="e">
        <f>SWISS10_H!N28</f>
        <v>#DIV/0!</v>
      </c>
    </row>
    <row r="29" spans="12:14" ht="12.75" customHeight="1" x14ac:dyDescent="0.2">
      <c r="L29" s="248"/>
      <c r="M29" s="285" t="s">
        <v>42</v>
      </c>
      <c r="N29" s="286" t="e">
        <f>SWISS10_H!N29</f>
        <v>#DIV/0!</v>
      </c>
    </row>
    <row r="30" spans="12:14" ht="12.75" customHeight="1" x14ac:dyDescent="0.2">
      <c r="L30" s="248"/>
      <c r="M30" s="257" t="s">
        <v>43</v>
      </c>
      <c r="N30" s="287" t="e">
        <f>SWISS10_H!N30</f>
        <v>#DIV/0!</v>
      </c>
    </row>
    <row r="31" spans="12:14" ht="12.75" customHeight="1" x14ac:dyDescent="0.2">
      <c r="L31" s="248"/>
      <c r="M31" s="285" t="s">
        <v>44</v>
      </c>
      <c r="N31" s="286" t="e">
        <f>SWISS10_H!N31</f>
        <v>#DIV/0!</v>
      </c>
    </row>
    <row r="32" spans="12:14" ht="12.75" customHeight="1" x14ac:dyDescent="0.2">
      <c r="L32" s="248"/>
      <c r="M32" s="285" t="s">
        <v>45</v>
      </c>
      <c r="N32" s="286" t="e">
        <f>SWISS10_H!N32</f>
        <v>#DIV/0!</v>
      </c>
    </row>
    <row r="33" spans="1:14" ht="12.75" customHeight="1" x14ac:dyDescent="0.2">
      <c r="L33" s="248"/>
      <c r="M33" s="285" t="s">
        <v>46</v>
      </c>
      <c r="N33" s="286" t="e">
        <f>SWISS10_H!N33</f>
        <v>#DIV/0!</v>
      </c>
    </row>
    <row r="34" spans="1:14" ht="12.75" customHeight="1" x14ac:dyDescent="0.2">
      <c r="L34" s="248"/>
      <c r="M34" s="285" t="s">
        <v>47</v>
      </c>
      <c r="N34" s="286" t="e">
        <f>SWISS10_H!N34</f>
        <v>#DIV/0!</v>
      </c>
    </row>
    <row r="35" spans="1:14" ht="12.75" customHeight="1" x14ac:dyDescent="0.2">
      <c r="L35" s="248"/>
      <c r="M35" s="285" t="s">
        <v>48</v>
      </c>
      <c r="N35" s="286" t="e">
        <f>SWISS10_H!N35</f>
        <v>#DIV/0!</v>
      </c>
    </row>
    <row r="36" spans="1:14" ht="12.75" customHeight="1" x14ac:dyDescent="0.2">
      <c r="L36" s="67"/>
      <c r="M36" s="238" t="s">
        <v>49</v>
      </c>
      <c r="N36" s="290" t="e">
        <f>SWISS10_H!N36</f>
        <v>#DIV/0!</v>
      </c>
    </row>
    <row r="37" spans="1:14" ht="12.75" customHeight="1" x14ac:dyDescent="0.2">
      <c r="L37" s="67"/>
      <c r="M37" s="91"/>
      <c r="N37" s="291"/>
    </row>
    <row r="38" spans="1:14" ht="13.5" customHeight="1" x14ac:dyDescent="0.2">
      <c r="B38" s="329" t="str">
        <f>SWISS10_H!B12</f>
        <v>CAR (1)</v>
      </c>
      <c r="C38" s="330" t="str">
        <f>SWISS10_H!C12</f>
        <v>MR (2)</v>
      </c>
      <c r="D38" s="331" t="str">
        <f>SWISS10_H!D12</f>
        <v>PW (3)</v>
      </c>
      <c r="E38" s="332" t="str">
        <f>SWISS10_H!E12</f>
        <v>PW+AH(4)</v>
      </c>
      <c r="F38" s="333" t="str">
        <f>SWISS10_H!F12</f>
        <v>LIE (5)</v>
      </c>
      <c r="G38" s="334" t="str">
        <f>SWISS10_H!G12</f>
        <v>LIE+AH(6)</v>
      </c>
      <c r="H38" s="335" t="str">
        <f>SWISS10_H!H12</f>
        <v>LIE+AL(7)</v>
      </c>
      <c r="I38" s="336" t="str">
        <f>SWISS10_H!I12</f>
        <v>LW (8)</v>
      </c>
      <c r="J38" s="337" t="str">
        <f>SWISS10_H!J12</f>
        <v>LZ (9)</v>
      </c>
      <c r="K38" s="338" t="str">
        <f>SWISS10_H!K12</f>
        <v>SZ (10)</v>
      </c>
    </row>
    <row r="39" spans="1:14" ht="12.75" customHeight="1" x14ac:dyDescent="0.2">
      <c r="A39" s="263" t="s">
        <v>109</v>
      </c>
      <c r="B39" s="315" t="e">
        <f>SWISS10_H!B37</f>
        <v>#DIV/0!</v>
      </c>
      <c r="C39" s="316" t="e">
        <f>SWISS10_H!C37</f>
        <v>#DIV/0!</v>
      </c>
      <c r="D39" s="316" t="e">
        <f>SWISS10_H!D37</f>
        <v>#DIV/0!</v>
      </c>
      <c r="E39" s="316" t="e">
        <f>SWISS10_H!E37</f>
        <v>#DIV/0!</v>
      </c>
      <c r="F39" s="316" t="e">
        <f>SWISS10_H!F37</f>
        <v>#DIV/0!</v>
      </c>
      <c r="G39" s="316" t="e">
        <f>SWISS10_H!G37</f>
        <v>#DIV/0!</v>
      </c>
      <c r="H39" s="316" t="e">
        <f>SWISS10_H!H37</f>
        <v>#DIV/0!</v>
      </c>
      <c r="I39" s="316" t="e">
        <f>SWISS10_H!I37</f>
        <v>#DIV/0!</v>
      </c>
      <c r="J39" s="316" t="e">
        <f>SWISS10_H!J37</f>
        <v>#DIV/0!</v>
      </c>
      <c r="K39" s="317" t="e">
        <f>SWISS10_H!K37</f>
        <v>#DIV/0!</v>
      </c>
      <c r="L39" s="299"/>
      <c r="M39" s="39"/>
      <c r="N39" s="300" t="e">
        <f>SWISS10_H!N37</f>
        <v>#DIV/0!</v>
      </c>
    </row>
    <row r="40" spans="1:14" ht="12.75" customHeight="1" x14ac:dyDescent="0.2">
      <c r="A40" s="251" t="s">
        <v>119</v>
      </c>
      <c r="B40" s="319" t="e">
        <f>SWISS10_H!B38</f>
        <v>#DIV/0!</v>
      </c>
      <c r="C40" s="320" t="e">
        <f>SWISS10_H!C38</f>
        <v>#DIV/0!</v>
      </c>
      <c r="D40" s="320" t="e">
        <f>SWISS10_H!D38</f>
        <v>#DIV/0!</v>
      </c>
      <c r="E40" s="320" t="e">
        <f>SWISS10_H!E38</f>
        <v>#DIV/0!</v>
      </c>
      <c r="F40" s="320" t="e">
        <f>SWISS10_H!F38</f>
        <v>#DIV/0!</v>
      </c>
      <c r="G40" s="320" t="e">
        <f>SWISS10_H!G38</f>
        <v>#DIV/0!</v>
      </c>
      <c r="H40" s="320" t="e">
        <f>SWISS10_H!H38</f>
        <v>#DIV/0!</v>
      </c>
      <c r="I40" s="320" t="e">
        <f>SWISS10_H!I38</f>
        <v>#DIV/0!</v>
      </c>
      <c r="J40" s="320" t="e">
        <f>SWISS10_H!J38</f>
        <v>#DIV/0!</v>
      </c>
      <c r="K40" s="321" t="e">
        <f>SWISS10_H!K38</f>
        <v>#DIV/0!</v>
      </c>
      <c r="L40" s="299"/>
      <c r="M40" s="39"/>
      <c r="N40" s="287" t="e">
        <f>SWISS10_H!N38</f>
        <v>#DIV/0!</v>
      </c>
    </row>
    <row r="41" spans="1:14" ht="13.5" customHeight="1" x14ac:dyDescent="0.2">
      <c r="A41" s="272" t="s">
        <v>120</v>
      </c>
      <c r="B41" s="322" t="e">
        <f>SWISS10_H!B39</f>
        <v>#DIV/0!</v>
      </c>
      <c r="C41" s="323" t="e">
        <f>SWISS10_H!C39</f>
        <v>#DIV/0!</v>
      </c>
      <c r="D41" s="323" t="e">
        <f>SWISS10_H!D39</f>
        <v>#DIV/0!</v>
      </c>
      <c r="E41" s="323" t="e">
        <f>SWISS10_H!E39</f>
        <v>#DIV/0!</v>
      </c>
      <c r="F41" s="323" t="e">
        <f>SWISS10_H!F39</f>
        <v>#DIV/0!</v>
      </c>
      <c r="G41" s="323" t="e">
        <f>SWISS10_H!G39</f>
        <v>#DIV/0!</v>
      </c>
      <c r="H41" s="323" t="e">
        <f>SWISS10_H!H39</f>
        <v>#DIV/0!</v>
      </c>
      <c r="I41" s="323" t="e">
        <f>SWISS10_H!I39</f>
        <v>#DIV/0!</v>
      </c>
      <c r="J41" s="323" t="e">
        <f>SWISS10_H!J39</f>
        <v>#DIV/0!</v>
      </c>
      <c r="K41" s="324" t="e">
        <f>SWISS10_H!K39</f>
        <v>#DIV/0!</v>
      </c>
      <c r="L41" s="299"/>
      <c r="M41" s="39"/>
      <c r="N41" s="301" t="e">
        <f>SWISS10_H!N39</f>
        <v>#DIV/0!</v>
      </c>
    </row>
    <row r="44" spans="1:14" ht="12.75" customHeight="1" x14ac:dyDescent="0.2">
      <c r="A44" s="231" t="s">
        <v>65</v>
      </c>
      <c r="B44" s="5">
        <f>B5</f>
        <v>0</v>
      </c>
    </row>
    <row r="45" spans="1:14" ht="13.5" customHeight="1" x14ac:dyDescent="0.2"/>
    <row r="46" spans="1:14" ht="18.600000000000001" customHeight="1" x14ac:dyDescent="0.2">
      <c r="L46" s="302"/>
      <c r="M46" s="558" t="s">
        <v>98</v>
      </c>
      <c r="N46" s="559" t="str">
        <f>N11</f>
        <v>Part du TJM</v>
      </c>
    </row>
    <row r="47" spans="1:14" ht="12.75" customHeight="1" x14ac:dyDescent="0.2">
      <c r="L47" s="303"/>
      <c r="M47" s="558"/>
      <c r="N47" s="559"/>
    </row>
    <row r="48" spans="1:14" ht="12.75" customHeight="1" x14ac:dyDescent="0.2">
      <c r="L48" s="248"/>
      <c r="M48" s="283" t="s">
        <v>26</v>
      </c>
      <c r="N48" s="284" t="e">
        <f>SWISS10_H!N45</f>
        <v>#DIV/0!</v>
      </c>
    </row>
    <row r="49" spans="12:14" ht="12.75" customHeight="1" x14ac:dyDescent="0.2">
      <c r="L49" s="248"/>
      <c r="M49" s="285" t="s">
        <v>27</v>
      </c>
      <c r="N49" s="286" t="e">
        <f>SWISS10_H!N46</f>
        <v>#DIV/0!</v>
      </c>
    </row>
    <row r="50" spans="12:14" ht="12.75" customHeight="1" x14ac:dyDescent="0.2">
      <c r="L50" s="248"/>
      <c r="M50" s="285" t="s">
        <v>28</v>
      </c>
      <c r="N50" s="286" t="e">
        <f>SWISS10_H!N47</f>
        <v>#DIV/0!</v>
      </c>
    </row>
    <row r="51" spans="12:14" ht="12.75" customHeight="1" x14ac:dyDescent="0.2">
      <c r="L51" s="248"/>
      <c r="M51" s="285" t="s">
        <v>29</v>
      </c>
      <c r="N51" s="286" t="e">
        <f>SWISS10_H!N48</f>
        <v>#DIV/0!</v>
      </c>
    </row>
    <row r="52" spans="12:14" ht="12.75" customHeight="1" x14ac:dyDescent="0.2">
      <c r="L52" s="248"/>
      <c r="M52" s="285" t="s">
        <v>30</v>
      </c>
      <c r="N52" s="286" t="e">
        <f>SWISS10_H!N49</f>
        <v>#DIV/0!</v>
      </c>
    </row>
    <row r="53" spans="12:14" ht="12.75" customHeight="1" x14ac:dyDescent="0.2">
      <c r="L53" s="248"/>
      <c r="M53" s="285" t="s">
        <v>31</v>
      </c>
      <c r="N53" s="286" t="e">
        <f>SWISS10_H!N50</f>
        <v>#DIV/0!</v>
      </c>
    </row>
    <row r="54" spans="12:14" ht="12.75" customHeight="1" x14ac:dyDescent="0.2">
      <c r="L54" s="248"/>
      <c r="M54" s="285" t="s">
        <v>32</v>
      </c>
      <c r="N54" s="286" t="e">
        <f>SWISS10_H!N51</f>
        <v>#DIV/0!</v>
      </c>
    </row>
    <row r="55" spans="12:14" ht="12.75" customHeight="1" x14ac:dyDescent="0.2">
      <c r="L55" s="248"/>
      <c r="M55" s="257" t="s">
        <v>33</v>
      </c>
      <c r="N55" s="287" t="e">
        <f>SWISS10_H!N52</f>
        <v>#DIV/0!</v>
      </c>
    </row>
    <row r="56" spans="12:14" ht="12.75" customHeight="1" x14ac:dyDescent="0.2">
      <c r="L56" s="248"/>
      <c r="M56" s="285" t="s">
        <v>34</v>
      </c>
      <c r="N56" s="286" t="e">
        <f>SWISS10_H!N53</f>
        <v>#DIV/0!</v>
      </c>
    </row>
    <row r="57" spans="12:14" ht="12.75" customHeight="1" x14ac:dyDescent="0.2">
      <c r="L57" s="248"/>
      <c r="M57" s="285" t="s">
        <v>35</v>
      </c>
      <c r="N57" s="286" t="e">
        <f>SWISS10_H!N54</f>
        <v>#DIV/0!</v>
      </c>
    </row>
    <row r="58" spans="12:14" ht="12.75" customHeight="1" x14ac:dyDescent="0.2">
      <c r="L58" s="248"/>
      <c r="M58" s="285" t="s">
        <v>36</v>
      </c>
      <c r="N58" s="286" t="e">
        <f>SWISS10_H!N55</f>
        <v>#DIV/0!</v>
      </c>
    </row>
    <row r="59" spans="12:14" ht="12.75" customHeight="1" x14ac:dyDescent="0.2">
      <c r="L59" s="248"/>
      <c r="M59" s="285" t="s">
        <v>37</v>
      </c>
      <c r="N59" s="286" t="e">
        <f>SWISS10_H!N56</f>
        <v>#DIV/0!</v>
      </c>
    </row>
    <row r="60" spans="12:14" ht="12.75" customHeight="1" x14ac:dyDescent="0.2">
      <c r="L60" s="248"/>
      <c r="M60" s="288" t="s">
        <v>38</v>
      </c>
      <c r="N60" s="286" t="e">
        <f>SWISS10_H!N57</f>
        <v>#DIV/0!</v>
      </c>
    </row>
    <row r="61" spans="12:14" ht="12.75" customHeight="1" x14ac:dyDescent="0.2">
      <c r="L61" s="248"/>
      <c r="M61" s="285" t="s">
        <v>39</v>
      </c>
      <c r="N61" s="286" t="e">
        <f>SWISS10_H!N58</f>
        <v>#DIV/0!</v>
      </c>
    </row>
    <row r="62" spans="12:14" ht="12.75" customHeight="1" x14ac:dyDescent="0.2">
      <c r="L62" s="248"/>
      <c r="M62" s="285" t="s">
        <v>40</v>
      </c>
      <c r="N62" s="286" t="e">
        <f>SWISS10_H!N59</f>
        <v>#DIV/0!</v>
      </c>
    </row>
    <row r="63" spans="12:14" ht="12.75" customHeight="1" x14ac:dyDescent="0.2">
      <c r="L63" s="248"/>
      <c r="M63" s="285" t="s">
        <v>41</v>
      </c>
      <c r="N63" s="286" t="e">
        <f>SWISS10_H!N60</f>
        <v>#DIV/0!</v>
      </c>
    </row>
    <row r="64" spans="12:14" ht="12.75" customHeight="1" x14ac:dyDescent="0.2">
      <c r="L64" s="248"/>
      <c r="M64" s="285" t="s">
        <v>42</v>
      </c>
      <c r="N64" s="286" t="e">
        <f>SWISS10_H!N61</f>
        <v>#DIV/0!</v>
      </c>
    </row>
    <row r="65" spans="1:14" ht="12.75" customHeight="1" x14ac:dyDescent="0.2">
      <c r="L65" s="248"/>
      <c r="M65" s="257" t="s">
        <v>43</v>
      </c>
      <c r="N65" s="287" t="e">
        <f>SWISS10_H!N62</f>
        <v>#DIV/0!</v>
      </c>
    </row>
    <row r="66" spans="1:14" ht="12.75" customHeight="1" x14ac:dyDescent="0.2">
      <c r="L66" s="248"/>
      <c r="M66" s="285" t="s">
        <v>44</v>
      </c>
      <c r="N66" s="286" t="e">
        <f>SWISS10_H!N63</f>
        <v>#DIV/0!</v>
      </c>
    </row>
    <row r="67" spans="1:14" ht="12.75" customHeight="1" x14ac:dyDescent="0.2">
      <c r="L67" s="248"/>
      <c r="M67" s="285" t="s">
        <v>45</v>
      </c>
      <c r="N67" s="286" t="e">
        <f>SWISS10_H!N64</f>
        <v>#DIV/0!</v>
      </c>
    </row>
    <row r="68" spans="1:14" ht="12.75" customHeight="1" x14ac:dyDescent="0.2">
      <c r="L68" s="248"/>
      <c r="M68" s="285" t="s">
        <v>46</v>
      </c>
      <c r="N68" s="286" t="e">
        <f>SWISS10_H!N65</f>
        <v>#DIV/0!</v>
      </c>
    </row>
    <row r="69" spans="1:14" ht="12.75" customHeight="1" x14ac:dyDescent="0.2">
      <c r="L69" s="248"/>
      <c r="M69" s="285" t="s">
        <v>47</v>
      </c>
      <c r="N69" s="286" t="e">
        <f>SWISS10_H!N66</f>
        <v>#DIV/0!</v>
      </c>
    </row>
    <row r="70" spans="1:14" ht="12.75" customHeight="1" x14ac:dyDescent="0.2">
      <c r="L70" s="248"/>
      <c r="M70" s="285" t="s">
        <v>48</v>
      </c>
      <c r="N70" s="286" t="e">
        <f>SWISS10_H!N67</f>
        <v>#DIV/0!</v>
      </c>
    </row>
    <row r="71" spans="1:14" ht="12.75" customHeight="1" x14ac:dyDescent="0.2">
      <c r="L71" s="67"/>
      <c r="M71" s="238" t="s">
        <v>49</v>
      </c>
      <c r="N71" s="290" t="e">
        <f>SWISS10_H!N68</f>
        <v>#DIV/0!</v>
      </c>
    </row>
    <row r="72" spans="1:14" ht="12.75" customHeight="1" x14ac:dyDescent="0.2">
      <c r="L72" s="67"/>
      <c r="M72" s="91"/>
      <c r="N72" s="291"/>
    </row>
    <row r="73" spans="1:14" ht="13.5" customHeight="1" x14ac:dyDescent="0.2">
      <c r="B73" s="329" t="str">
        <f t="shared" ref="B73:K73" si="0">B38</f>
        <v>CAR (1)</v>
      </c>
      <c r="C73" s="330" t="str">
        <f t="shared" si="0"/>
        <v>MR (2)</v>
      </c>
      <c r="D73" s="331" t="str">
        <f t="shared" si="0"/>
        <v>PW (3)</v>
      </c>
      <c r="E73" s="332" t="str">
        <f t="shared" si="0"/>
        <v>PW+AH(4)</v>
      </c>
      <c r="F73" s="333" t="str">
        <f t="shared" si="0"/>
        <v>LIE (5)</v>
      </c>
      <c r="G73" s="334" t="str">
        <f t="shared" si="0"/>
        <v>LIE+AH(6)</v>
      </c>
      <c r="H73" s="335" t="str">
        <f t="shared" si="0"/>
        <v>LIE+AL(7)</v>
      </c>
      <c r="I73" s="336" t="str">
        <f t="shared" si="0"/>
        <v>LW (8)</v>
      </c>
      <c r="J73" s="337" t="str">
        <f t="shared" si="0"/>
        <v>LZ (9)</v>
      </c>
      <c r="K73" s="338" t="str">
        <f t="shared" si="0"/>
        <v>SZ (10)</v>
      </c>
    </row>
    <row r="74" spans="1:14" ht="12.75" customHeight="1" x14ac:dyDescent="0.2">
      <c r="A74" s="263" t="s">
        <v>109</v>
      </c>
      <c r="B74" s="315" t="e">
        <f>SWISS10_H!B69</f>
        <v>#DIV/0!</v>
      </c>
      <c r="C74" s="316" t="e">
        <f>SWISS10_H!C69</f>
        <v>#DIV/0!</v>
      </c>
      <c r="D74" s="316" t="e">
        <f>SWISS10_H!D69</f>
        <v>#DIV/0!</v>
      </c>
      <c r="E74" s="316" t="e">
        <f>SWISS10_H!E69</f>
        <v>#DIV/0!</v>
      </c>
      <c r="F74" s="316" t="e">
        <f>SWISS10_H!F69</f>
        <v>#DIV/0!</v>
      </c>
      <c r="G74" s="316" t="e">
        <f>SWISS10_H!G69</f>
        <v>#DIV/0!</v>
      </c>
      <c r="H74" s="316" t="e">
        <f>SWISS10_H!H69</f>
        <v>#DIV/0!</v>
      </c>
      <c r="I74" s="316" t="e">
        <f>SWISS10_H!I69</f>
        <v>#DIV/0!</v>
      </c>
      <c r="J74" s="316" t="e">
        <f>SWISS10_H!J69</f>
        <v>#DIV/0!</v>
      </c>
      <c r="K74" s="317" t="e">
        <f>SWISS10_H!K69</f>
        <v>#DIV/0!</v>
      </c>
      <c r="L74" s="299"/>
      <c r="M74" s="39"/>
      <c r="N74" s="300" t="e">
        <f>SWISS10_H!N69</f>
        <v>#DIV/0!</v>
      </c>
    </row>
    <row r="75" spans="1:14" ht="12.75" customHeight="1" x14ac:dyDescent="0.2">
      <c r="A75" s="251" t="s">
        <v>119</v>
      </c>
      <c r="B75" s="319" t="e">
        <f>SWISS10_H!B70</f>
        <v>#DIV/0!</v>
      </c>
      <c r="C75" s="320" t="e">
        <f>SWISS10_H!C70</f>
        <v>#DIV/0!</v>
      </c>
      <c r="D75" s="320" t="e">
        <f>SWISS10_H!D70</f>
        <v>#DIV/0!</v>
      </c>
      <c r="E75" s="320" t="e">
        <f>SWISS10_H!E70</f>
        <v>#DIV/0!</v>
      </c>
      <c r="F75" s="320" t="e">
        <f>SWISS10_H!F70</f>
        <v>#DIV/0!</v>
      </c>
      <c r="G75" s="320" t="e">
        <f>SWISS10_H!G70</f>
        <v>#DIV/0!</v>
      </c>
      <c r="H75" s="320" t="e">
        <f>SWISS10_H!H70</f>
        <v>#DIV/0!</v>
      </c>
      <c r="I75" s="320" t="e">
        <f>SWISS10_H!I70</f>
        <v>#DIV/0!</v>
      </c>
      <c r="J75" s="320" t="e">
        <f>SWISS10_H!J70</f>
        <v>#DIV/0!</v>
      </c>
      <c r="K75" s="321" t="e">
        <f>SWISS10_H!K70</f>
        <v>#DIV/0!</v>
      </c>
      <c r="L75" s="299"/>
      <c r="M75" s="39"/>
      <c r="N75" s="287" t="e">
        <f>SWISS10_H!N70</f>
        <v>#DIV/0!</v>
      </c>
    </row>
    <row r="76" spans="1:14" ht="13.5" customHeight="1" x14ac:dyDescent="0.2">
      <c r="A76" s="272" t="s">
        <v>120</v>
      </c>
      <c r="B76" s="322" t="e">
        <f>SWISS10_H!B71</f>
        <v>#DIV/0!</v>
      </c>
      <c r="C76" s="323" t="e">
        <f>SWISS10_H!C71</f>
        <v>#DIV/0!</v>
      </c>
      <c r="D76" s="323" t="e">
        <f>SWISS10_H!D71</f>
        <v>#DIV/0!</v>
      </c>
      <c r="E76" s="323" t="e">
        <f>SWISS10_H!E71</f>
        <v>#DIV/0!</v>
      </c>
      <c r="F76" s="323" t="e">
        <f>SWISS10_H!F71</f>
        <v>#DIV/0!</v>
      </c>
      <c r="G76" s="323" t="e">
        <f>SWISS10_H!G71</f>
        <v>#DIV/0!</v>
      </c>
      <c r="H76" s="323" t="e">
        <f>SWISS10_H!H71</f>
        <v>#DIV/0!</v>
      </c>
      <c r="I76" s="323" t="e">
        <f>SWISS10_H!I71</f>
        <v>#DIV/0!</v>
      </c>
      <c r="J76" s="323" t="e">
        <f>SWISS10_H!J71</f>
        <v>#DIV/0!</v>
      </c>
      <c r="K76" s="324" t="e">
        <f>SWISS10_H!K71</f>
        <v>#DIV/0!</v>
      </c>
      <c r="L76" s="299"/>
      <c r="M76" s="39"/>
      <c r="N76" s="301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395" customWidth="1"/>
    <col min="2" max="7" width="16.140625" style="395" customWidth="1"/>
    <col min="8" max="8" width="1.42578125" style="395" customWidth="1"/>
    <col min="9" max="9" width="11.42578125" style="395" customWidth="1"/>
    <col min="10" max="10" width="11.42578125" style="409" customWidth="1"/>
    <col min="11" max="16384" width="9.140625" style="398"/>
  </cols>
  <sheetData>
    <row r="1" spans="1:10" ht="15.75" customHeight="1" x14ac:dyDescent="0.25">
      <c r="A1" s="394">
        <f>Data_count!B3</f>
        <v>0</v>
      </c>
      <c r="I1" s="396"/>
      <c r="J1" s="397"/>
    </row>
    <row r="2" spans="1:10" ht="19.5" customHeight="1" x14ac:dyDescent="0.25">
      <c r="A2" s="399">
        <f>Data_count!B4</f>
        <v>0</v>
      </c>
      <c r="E2" s="400">
        <f>Data_count!B5</f>
        <v>0</v>
      </c>
      <c r="I2" s="396"/>
      <c r="J2" s="397">
        <f>Data_count!B6</f>
        <v>0</v>
      </c>
    </row>
    <row r="3" spans="1:10" ht="18.75" customHeight="1" x14ac:dyDescent="0.2">
      <c r="A3" s="399">
        <f>Data_count!B10</f>
        <v>0</v>
      </c>
      <c r="I3" s="396"/>
      <c r="J3" s="401">
        <f>Data_count!B7</f>
        <v>0</v>
      </c>
    </row>
    <row r="4" spans="1:10" ht="12.75" customHeight="1" x14ac:dyDescent="0.2">
      <c r="A4" s="399" t="s">
        <v>64</v>
      </c>
      <c r="B4" s="402">
        <f>Data_count!B13</f>
        <v>0</v>
      </c>
      <c r="I4" s="396"/>
      <c r="J4" s="401">
        <f>Data_count!B8</f>
        <v>0</v>
      </c>
    </row>
    <row r="5" spans="1:10" ht="16.7" customHeight="1" x14ac:dyDescent="0.25">
      <c r="A5" s="399" t="s">
        <v>65</v>
      </c>
      <c r="B5" s="402">
        <f>Data_count!B14</f>
        <v>0</v>
      </c>
      <c r="E5" s="400"/>
      <c r="I5" s="396"/>
      <c r="J5" s="401">
        <f>Data_count!B9</f>
        <v>0</v>
      </c>
    </row>
    <row r="6" spans="1:10" s="395" customFormat="1" ht="27" customHeight="1" x14ac:dyDescent="0.25">
      <c r="A6" s="399"/>
      <c r="C6" s="403"/>
      <c r="E6" s="400" t="s">
        <v>197</v>
      </c>
      <c r="I6" s="396"/>
    </row>
    <row r="7" spans="1:10" ht="16.149999999999999" customHeight="1" x14ac:dyDescent="0.2">
      <c r="A7" s="399"/>
      <c r="C7" s="403"/>
      <c r="G7" s="404"/>
      <c r="I7" s="396"/>
      <c r="J7" s="396"/>
    </row>
    <row r="8" spans="1:10" ht="16.149999999999999" customHeight="1" x14ac:dyDescent="0.25">
      <c r="A8" s="399"/>
      <c r="C8" s="403"/>
      <c r="E8" s="405">
        <f>Data_count!B11</f>
        <v>0</v>
      </c>
      <c r="G8" s="404"/>
      <c r="I8" s="396"/>
      <c r="J8" s="396"/>
    </row>
    <row r="9" spans="1:10" ht="12.75" customHeight="1" x14ac:dyDescent="0.2">
      <c r="A9" s="406" t="s">
        <v>64</v>
      </c>
      <c r="B9" s="407">
        <f>B4</f>
        <v>0</v>
      </c>
      <c r="H9" s="408"/>
    </row>
    <row r="10" spans="1:10" ht="13.5" customHeight="1" thickBot="1" x14ac:dyDescent="0.25">
      <c r="H10" s="408"/>
    </row>
    <row r="11" spans="1:10" s="410" customFormat="1" ht="18.600000000000001" customHeight="1" thickBot="1" x14ac:dyDescent="0.25">
      <c r="B11" s="560" t="str">
        <f>"Distrubution des classes EUR6 par tranche horaire  -  Cumuls sur 7 jours (Lu - Di)"</f>
        <v>Distrubution des classes EUR6 par tranche horaire  -  Cumuls sur 7 jours (Lu - Di)</v>
      </c>
      <c r="C11" s="560"/>
      <c r="D11" s="560"/>
      <c r="E11" s="560"/>
      <c r="F11" s="560"/>
      <c r="G11" s="560"/>
      <c r="H11" s="411"/>
      <c r="I11" s="412" t="s">
        <v>108</v>
      </c>
      <c r="J11" s="561" t="s">
        <v>111</v>
      </c>
    </row>
    <row r="12" spans="1:10" ht="12.75" customHeight="1" thickBot="1" x14ac:dyDescent="0.25">
      <c r="A12" s="413" t="s">
        <v>98</v>
      </c>
      <c r="B12" s="414" t="s">
        <v>112</v>
      </c>
      <c r="C12" s="415" t="s">
        <v>113</v>
      </c>
      <c r="D12" s="415" t="s">
        <v>114</v>
      </c>
      <c r="E12" s="415" t="s">
        <v>115</v>
      </c>
      <c r="F12" s="415" t="s">
        <v>116</v>
      </c>
      <c r="G12" s="415" t="s">
        <v>117</v>
      </c>
      <c r="H12" s="416"/>
      <c r="I12" s="417" t="s">
        <v>101</v>
      </c>
      <c r="J12" s="561"/>
    </row>
    <row r="13" spans="1:10" ht="12.75" customHeight="1" x14ac:dyDescent="0.2">
      <c r="A13" s="418" t="s">
        <v>26</v>
      </c>
      <c r="B13" s="419">
        <f>Data_category!C5</f>
        <v>0</v>
      </c>
      <c r="C13" s="420">
        <f>Data_category!D5</f>
        <v>0</v>
      </c>
      <c r="D13" s="421">
        <f>Data_category!E5</f>
        <v>0</v>
      </c>
      <c r="E13" s="420">
        <f>Data_category!F5</f>
        <v>0</v>
      </c>
      <c r="F13" s="421">
        <f>Data_category!G5</f>
        <v>0</v>
      </c>
      <c r="G13" s="420">
        <f>Data_category!H5</f>
        <v>0</v>
      </c>
      <c r="I13" s="422">
        <f>CV_C!T14</f>
        <v>0</v>
      </c>
      <c r="J13" s="423" t="e">
        <f>I13/Data_category!$M$29*7</f>
        <v>#DIV/0!</v>
      </c>
    </row>
    <row r="14" spans="1:10" ht="12.75" customHeight="1" x14ac:dyDescent="0.2">
      <c r="A14" s="424" t="s">
        <v>27</v>
      </c>
      <c r="B14" s="425">
        <f>Data_category!C6</f>
        <v>0</v>
      </c>
      <c r="C14" s="426">
        <f>Data_category!D6</f>
        <v>0</v>
      </c>
      <c r="D14" s="427">
        <f>Data_category!E6</f>
        <v>0</v>
      </c>
      <c r="E14" s="426">
        <f>Data_category!F6</f>
        <v>0</v>
      </c>
      <c r="F14" s="427">
        <f>Data_category!G6</f>
        <v>0</v>
      </c>
      <c r="G14" s="426">
        <f>Data_category!H6</f>
        <v>0</v>
      </c>
      <c r="I14" s="422">
        <f>CV_C!T15</f>
        <v>0</v>
      </c>
      <c r="J14" s="428" t="e">
        <f>I14/Data_category!$M$29*7</f>
        <v>#DIV/0!</v>
      </c>
    </row>
    <row r="15" spans="1:10" ht="12.75" customHeight="1" x14ac:dyDescent="0.2">
      <c r="A15" s="424" t="s">
        <v>28</v>
      </c>
      <c r="B15" s="425">
        <f>Data_category!C7</f>
        <v>0</v>
      </c>
      <c r="C15" s="426">
        <f>Data_category!D7</f>
        <v>0</v>
      </c>
      <c r="D15" s="427">
        <f>Data_category!E7</f>
        <v>0</v>
      </c>
      <c r="E15" s="426">
        <f>Data_category!F7</f>
        <v>0</v>
      </c>
      <c r="F15" s="427">
        <f>Data_category!G7</f>
        <v>0</v>
      </c>
      <c r="G15" s="426">
        <f>Data_category!H7</f>
        <v>0</v>
      </c>
      <c r="I15" s="422">
        <f>CV_C!T16</f>
        <v>0</v>
      </c>
      <c r="J15" s="428" t="e">
        <f>I15/Data_category!$M$29*7</f>
        <v>#DIV/0!</v>
      </c>
    </row>
    <row r="16" spans="1:10" ht="12.75" customHeight="1" x14ac:dyDescent="0.2">
      <c r="A16" s="424" t="s">
        <v>29</v>
      </c>
      <c r="B16" s="425">
        <f>Data_category!C8</f>
        <v>0</v>
      </c>
      <c r="C16" s="426">
        <f>Data_category!D8</f>
        <v>0</v>
      </c>
      <c r="D16" s="427">
        <f>Data_category!E8</f>
        <v>0</v>
      </c>
      <c r="E16" s="426">
        <f>Data_category!F8</f>
        <v>0</v>
      </c>
      <c r="F16" s="427">
        <f>Data_category!G8</f>
        <v>0</v>
      </c>
      <c r="G16" s="426">
        <f>Data_category!H8</f>
        <v>0</v>
      </c>
      <c r="I16" s="422">
        <f>CV_C!T17</f>
        <v>0</v>
      </c>
      <c r="J16" s="428" t="e">
        <f>I16/Data_category!$M$29*7</f>
        <v>#DIV/0!</v>
      </c>
    </row>
    <row r="17" spans="1:10" ht="12.75" customHeight="1" x14ac:dyDescent="0.2">
      <c r="A17" s="424" t="s">
        <v>30</v>
      </c>
      <c r="B17" s="425">
        <f>Data_category!C9</f>
        <v>0</v>
      </c>
      <c r="C17" s="426">
        <f>Data_category!D9</f>
        <v>0</v>
      </c>
      <c r="D17" s="427">
        <f>Data_category!E9</f>
        <v>0</v>
      </c>
      <c r="E17" s="426">
        <f>Data_category!F9</f>
        <v>0</v>
      </c>
      <c r="F17" s="427">
        <f>Data_category!G9</f>
        <v>0</v>
      </c>
      <c r="G17" s="426">
        <f>Data_category!H9</f>
        <v>0</v>
      </c>
      <c r="I17" s="422">
        <f>CV_C!T18</f>
        <v>0</v>
      </c>
      <c r="J17" s="428" t="e">
        <f>I17/Data_category!$M$29*7</f>
        <v>#DIV/0!</v>
      </c>
    </row>
    <row r="18" spans="1:10" ht="12.75" customHeight="1" x14ac:dyDescent="0.2">
      <c r="A18" s="424" t="s">
        <v>31</v>
      </c>
      <c r="B18" s="425">
        <f>Data_category!C10</f>
        <v>0</v>
      </c>
      <c r="C18" s="426">
        <f>Data_category!D10</f>
        <v>0</v>
      </c>
      <c r="D18" s="427">
        <f>Data_category!E10</f>
        <v>0</v>
      </c>
      <c r="E18" s="426">
        <f>Data_category!F10</f>
        <v>0</v>
      </c>
      <c r="F18" s="427">
        <f>Data_category!G10</f>
        <v>0</v>
      </c>
      <c r="G18" s="426">
        <f>Data_category!H10</f>
        <v>0</v>
      </c>
      <c r="I18" s="422">
        <f>CV_C!T19</f>
        <v>0</v>
      </c>
      <c r="J18" s="428" t="e">
        <f>I18/Data_category!$M$29*7</f>
        <v>#DIV/0!</v>
      </c>
    </row>
    <row r="19" spans="1:10" ht="12.75" customHeight="1" x14ac:dyDescent="0.2">
      <c r="A19" s="424" t="s">
        <v>32</v>
      </c>
      <c r="B19" s="425">
        <f>Data_category!C11</f>
        <v>0</v>
      </c>
      <c r="C19" s="426">
        <f>Data_category!D11</f>
        <v>0</v>
      </c>
      <c r="D19" s="427">
        <f>Data_category!E11</f>
        <v>0</v>
      </c>
      <c r="E19" s="426">
        <f>Data_category!F11</f>
        <v>0</v>
      </c>
      <c r="F19" s="427">
        <f>Data_category!G11</f>
        <v>0</v>
      </c>
      <c r="G19" s="426">
        <f>Data_category!H11</f>
        <v>0</v>
      </c>
      <c r="I19" s="422">
        <f>CV_C!T20</f>
        <v>0</v>
      </c>
      <c r="J19" s="428" t="e">
        <f>I19/Data_category!$M$29*7</f>
        <v>#DIV/0!</v>
      </c>
    </row>
    <row r="20" spans="1:10" ht="12.75" customHeight="1" x14ac:dyDescent="0.2">
      <c r="A20" s="429" t="s">
        <v>33</v>
      </c>
      <c r="B20" s="430">
        <f>Data_category!C12</f>
        <v>0</v>
      </c>
      <c r="C20" s="431">
        <f>Data_category!D12</f>
        <v>0</v>
      </c>
      <c r="D20" s="432">
        <f>Data_category!E12</f>
        <v>0</v>
      </c>
      <c r="E20" s="431">
        <f>Data_category!F12</f>
        <v>0</v>
      </c>
      <c r="F20" s="432">
        <f>Data_category!G12</f>
        <v>0</v>
      </c>
      <c r="G20" s="431">
        <f>Data_category!H12</f>
        <v>0</v>
      </c>
      <c r="H20" s="408"/>
      <c r="I20" s="433">
        <f>CV_C!T21</f>
        <v>0</v>
      </c>
      <c r="J20" s="434" t="e">
        <f>I20/Data_category!$M$29*7</f>
        <v>#DIV/0!</v>
      </c>
    </row>
    <row r="21" spans="1:10" ht="12.75" customHeight="1" x14ac:dyDescent="0.2">
      <c r="A21" s="424" t="s">
        <v>34</v>
      </c>
      <c r="B21" s="425">
        <f>Data_category!C13</f>
        <v>0</v>
      </c>
      <c r="C21" s="426">
        <f>Data_category!D13</f>
        <v>0</v>
      </c>
      <c r="D21" s="427">
        <f>Data_category!E13</f>
        <v>0</v>
      </c>
      <c r="E21" s="426">
        <f>Data_category!F13</f>
        <v>0</v>
      </c>
      <c r="F21" s="427">
        <f>Data_category!G13</f>
        <v>0</v>
      </c>
      <c r="G21" s="426">
        <f>Data_category!H13</f>
        <v>0</v>
      </c>
      <c r="I21" s="422">
        <f>CV_C!T22</f>
        <v>0</v>
      </c>
      <c r="J21" s="428" t="e">
        <f>I21/Data_category!$M$29*7</f>
        <v>#DIV/0!</v>
      </c>
    </row>
    <row r="22" spans="1:10" ht="12.75" customHeight="1" x14ac:dyDescent="0.2">
      <c r="A22" s="424" t="s">
        <v>35</v>
      </c>
      <c r="B22" s="425">
        <f>Data_category!C14</f>
        <v>0</v>
      </c>
      <c r="C22" s="426">
        <f>Data_category!D14</f>
        <v>0</v>
      </c>
      <c r="D22" s="427">
        <f>Data_category!E14</f>
        <v>0</v>
      </c>
      <c r="E22" s="426">
        <f>Data_category!F14</f>
        <v>0</v>
      </c>
      <c r="F22" s="427">
        <f>Data_category!G14</f>
        <v>0</v>
      </c>
      <c r="G22" s="426">
        <f>Data_category!H14</f>
        <v>0</v>
      </c>
      <c r="I22" s="422">
        <f>CV_C!T23</f>
        <v>0</v>
      </c>
      <c r="J22" s="428" t="e">
        <f>I22/Data_category!$M$29*7</f>
        <v>#DIV/0!</v>
      </c>
    </row>
    <row r="23" spans="1:10" ht="12.75" customHeight="1" x14ac:dyDescent="0.2">
      <c r="A23" s="424" t="s">
        <v>36</v>
      </c>
      <c r="B23" s="425">
        <f>Data_category!C15</f>
        <v>0</v>
      </c>
      <c r="C23" s="426">
        <f>Data_category!D15</f>
        <v>0</v>
      </c>
      <c r="D23" s="427">
        <f>Data_category!E15</f>
        <v>0</v>
      </c>
      <c r="E23" s="426">
        <f>Data_category!F15</f>
        <v>0</v>
      </c>
      <c r="F23" s="427">
        <f>Data_category!G15</f>
        <v>0</v>
      </c>
      <c r="G23" s="426">
        <f>Data_category!H15</f>
        <v>0</v>
      </c>
      <c r="I23" s="422">
        <f>CV_C!T24</f>
        <v>0</v>
      </c>
      <c r="J23" s="428" t="e">
        <f>I23/Data_category!$M$29*7</f>
        <v>#DIV/0!</v>
      </c>
    </row>
    <row r="24" spans="1:10" ht="12.75" customHeight="1" x14ac:dyDescent="0.2">
      <c r="A24" s="424" t="s">
        <v>37</v>
      </c>
      <c r="B24" s="425">
        <f>Data_category!C16</f>
        <v>0</v>
      </c>
      <c r="C24" s="426">
        <f>Data_category!D16</f>
        <v>0</v>
      </c>
      <c r="D24" s="427">
        <f>Data_category!E16</f>
        <v>0</v>
      </c>
      <c r="E24" s="426">
        <f>Data_category!F16</f>
        <v>0</v>
      </c>
      <c r="F24" s="427">
        <f>Data_category!G16</f>
        <v>0</v>
      </c>
      <c r="G24" s="426">
        <f>Data_category!H16</f>
        <v>0</v>
      </c>
      <c r="I24" s="422">
        <f>CV_C!T25</f>
        <v>0</v>
      </c>
      <c r="J24" s="428" t="e">
        <f>I24/Data_category!$M$29*7</f>
        <v>#DIV/0!</v>
      </c>
    </row>
    <row r="25" spans="1:10" ht="12.75" customHeight="1" x14ac:dyDescent="0.2">
      <c r="A25" s="424" t="s">
        <v>38</v>
      </c>
      <c r="B25" s="425">
        <f>Data_category!C17</f>
        <v>0</v>
      </c>
      <c r="C25" s="426">
        <f>Data_category!D17</f>
        <v>0</v>
      </c>
      <c r="D25" s="427">
        <f>Data_category!E17</f>
        <v>0</v>
      </c>
      <c r="E25" s="426">
        <f>Data_category!F17</f>
        <v>0</v>
      </c>
      <c r="F25" s="427">
        <f>Data_category!G17</f>
        <v>0</v>
      </c>
      <c r="G25" s="426">
        <f>Data_category!H17</f>
        <v>0</v>
      </c>
      <c r="I25" s="422">
        <f>CV_C!T26</f>
        <v>0</v>
      </c>
      <c r="J25" s="428" t="e">
        <f>I25/Data_category!$M$29*7</f>
        <v>#DIV/0!</v>
      </c>
    </row>
    <row r="26" spans="1:10" ht="12.75" customHeight="1" x14ac:dyDescent="0.2">
      <c r="A26" s="424" t="s">
        <v>39</v>
      </c>
      <c r="B26" s="425">
        <f>Data_category!C18</f>
        <v>0</v>
      </c>
      <c r="C26" s="426">
        <f>Data_category!D18</f>
        <v>0</v>
      </c>
      <c r="D26" s="427">
        <f>Data_category!E18</f>
        <v>0</v>
      </c>
      <c r="E26" s="426">
        <f>Data_category!F18</f>
        <v>0</v>
      </c>
      <c r="F26" s="427">
        <f>Data_category!G18</f>
        <v>0</v>
      </c>
      <c r="G26" s="426">
        <f>Data_category!H18</f>
        <v>0</v>
      </c>
      <c r="I26" s="422">
        <f>CV_C!T27</f>
        <v>0</v>
      </c>
      <c r="J26" s="428" t="e">
        <f>I26/Data_category!$M$29*7</f>
        <v>#DIV/0!</v>
      </c>
    </row>
    <row r="27" spans="1:10" ht="12.75" customHeight="1" x14ac:dyDescent="0.2">
      <c r="A27" s="424" t="s">
        <v>40</v>
      </c>
      <c r="B27" s="425">
        <f>Data_category!C19</f>
        <v>0</v>
      </c>
      <c r="C27" s="426">
        <f>Data_category!D19</f>
        <v>0</v>
      </c>
      <c r="D27" s="427">
        <f>Data_category!E19</f>
        <v>0</v>
      </c>
      <c r="E27" s="426">
        <f>Data_category!F19</f>
        <v>0</v>
      </c>
      <c r="F27" s="427">
        <f>Data_category!G19</f>
        <v>0</v>
      </c>
      <c r="G27" s="426">
        <f>Data_category!H19</f>
        <v>0</v>
      </c>
      <c r="I27" s="422">
        <f>CV_C!T28</f>
        <v>0</v>
      </c>
      <c r="J27" s="428" t="e">
        <f>I27/Data_category!$M$29*7</f>
        <v>#DIV/0!</v>
      </c>
    </row>
    <row r="28" spans="1:10" ht="12.75" customHeight="1" x14ac:dyDescent="0.2">
      <c r="A28" s="424" t="s">
        <v>41</v>
      </c>
      <c r="B28" s="425">
        <f>Data_category!C20</f>
        <v>0</v>
      </c>
      <c r="C28" s="426">
        <f>Data_category!D20</f>
        <v>0</v>
      </c>
      <c r="D28" s="427">
        <f>Data_category!E20</f>
        <v>0</v>
      </c>
      <c r="E28" s="426">
        <f>Data_category!F20</f>
        <v>0</v>
      </c>
      <c r="F28" s="427">
        <f>Data_category!G20</f>
        <v>0</v>
      </c>
      <c r="G28" s="426">
        <f>Data_category!H20</f>
        <v>0</v>
      </c>
      <c r="I28" s="422">
        <f>CV_C!T29</f>
        <v>0</v>
      </c>
      <c r="J28" s="428" t="e">
        <f>I28/Data_category!$M$29*7</f>
        <v>#DIV/0!</v>
      </c>
    </row>
    <row r="29" spans="1:10" ht="12.75" customHeight="1" x14ac:dyDescent="0.2">
      <c r="A29" s="424" t="s">
        <v>42</v>
      </c>
      <c r="B29" s="425">
        <f>Data_category!C21</f>
        <v>0</v>
      </c>
      <c r="C29" s="426">
        <f>Data_category!D21</f>
        <v>0</v>
      </c>
      <c r="D29" s="427">
        <f>Data_category!E21</f>
        <v>0</v>
      </c>
      <c r="E29" s="426">
        <f>Data_category!F21</f>
        <v>0</v>
      </c>
      <c r="F29" s="427">
        <f>Data_category!G21</f>
        <v>0</v>
      </c>
      <c r="G29" s="426">
        <f>Data_category!H21</f>
        <v>0</v>
      </c>
      <c r="I29" s="422">
        <f>CV_C!T30</f>
        <v>0</v>
      </c>
      <c r="J29" s="428" t="e">
        <f>I29/Data_category!$M$29*7</f>
        <v>#DIV/0!</v>
      </c>
    </row>
    <row r="30" spans="1:10" ht="12.75" customHeight="1" x14ac:dyDescent="0.2">
      <c r="A30" s="429" t="s">
        <v>43</v>
      </c>
      <c r="B30" s="430">
        <f>Data_category!C22</f>
        <v>0</v>
      </c>
      <c r="C30" s="431">
        <f>Data_category!D22</f>
        <v>0</v>
      </c>
      <c r="D30" s="432">
        <f>Data_category!E22</f>
        <v>0</v>
      </c>
      <c r="E30" s="431">
        <f>Data_category!F22</f>
        <v>0</v>
      </c>
      <c r="F30" s="432">
        <f>Data_category!G22</f>
        <v>0</v>
      </c>
      <c r="G30" s="431">
        <f>Data_category!H22</f>
        <v>0</v>
      </c>
      <c r="H30" s="408"/>
      <c r="I30" s="433">
        <f>CV_C!T31</f>
        <v>0</v>
      </c>
      <c r="J30" s="434" t="e">
        <f>I30/Data_category!$M$29*7</f>
        <v>#DIV/0!</v>
      </c>
    </row>
    <row r="31" spans="1:10" ht="12.75" customHeight="1" x14ac:dyDescent="0.2">
      <c r="A31" s="424" t="s">
        <v>44</v>
      </c>
      <c r="B31" s="425">
        <f>Data_category!C23</f>
        <v>0</v>
      </c>
      <c r="C31" s="426">
        <f>Data_category!D23</f>
        <v>0</v>
      </c>
      <c r="D31" s="427">
        <f>Data_category!E23</f>
        <v>0</v>
      </c>
      <c r="E31" s="426">
        <f>Data_category!F23</f>
        <v>0</v>
      </c>
      <c r="F31" s="427">
        <f>Data_category!G23</f>
        <v>0</v>
      </c>
      <c r="G31" s="426">
        <f>Data_category!H23</f>
        <v>0</v>
      </c>
      <c r="I31" s="422">
        <f>CV_C!T32</f>
        <v>0</v>
      </c>
      <c r="J31" s="428" t="e">
        <f>I31/Data_category!$M$29*7</f>
        <v>#DIV/0!</v>
      </c>
    </row>
    <row r="32" spans="1:10" ht="12.75" customHeight="1" x14ac:dyDescent="0.2">
      <c r="A32" s="424" t="s">
        <v>45</v>
      </c>
      <c r="B32" s="425">
        <f>Data_category!C24</f>
        <v>0</v>
      </c>
      <c r="C32" s="426">
        <f>Data_category!D24</f>
        <v>0</v>
      </c>
      <c r="D32" s="427">
        <f>Data_category!E24</f>
        <v>0</v>
      </c>
      <c r="E32" s="426">
        <f>Data_category!F24</f>
        <v>0</v>
      </c>
      <c r="F32" s="427">
        <f>Data_category!G24</f>
        <v>0</v>
      </c>
      <c r="G32" s="426">
        <f>Data_category!H24</f>
        <v>0</v>
      </c>
      <c r="I32" s="422">
        <f>CV_C!T33</f>
        <v>0</v>
      </c>
      <c r="J32" s="428" t="e">
        <f>I32/Data_category!$M$29*7</f>
        <v>#DIV/0!</v>
      </c>
    </row>
    <row r="33" spans="1:10" ht="12.75" customHeight="1" x14ac:dyDescent="0.2">
      <c r="A33" s="424" t="s">
        <v>46</v>
      </c>
      <c r="B33" s="425">
        <f>Data_category!C25</f>
        <v>0</v>
      </c>
      <c r="C33" s="426">
        <f>Data_category!D25</f>
        <v>0</v>
      </c>
      <c r="D33" s="427">
        <f>Data_category!E25</f>
        <v>0</v>
      </c>
      <c r="E33" s="426">
        <f>Data_category!F25</f>
        <v>0</v>
      </c>
      <c r="F33" s="427">
        <f>Data_category!G25</f>
        <v>0</v>
      </c>
      <c r="G33" s="426">
        <f>Data_category!H25</f>
        <v>0</v>
      </c>
      <c r="I33" s="422">
        <f>CV_C!T34</f>
        <v>0</v>
      </c>
      <c r="J33" s="428" t="e">
        <f>I33/Data_category!$M$29*7</f>
        <v>#DIV/0!</v>
      </c>
    </row>
    <row r="34" spans="1:10" ht="12.75" customHeight="1" x14ac:dyDescent="0.2">
      <c r="A34" s="424" t="s">
        <v>47</v>
      </c>
      <c r="B34" s="425">
        <f>Data_category!C26</f>
        <v>0</v>
      </c>
      <c r="C34" s="426">
        <f>Data_category!D26</f>
        <v>0</v>
      </c>
      <c r="D34" s="427">
        <f>Data_category!E26</f>
        <v>0</v>
      </c>
      <c r="E34" s="426">
        <f>Data_category!F26</f>
        <v>0</v>
      </c>
      <c r="F34" s="427">
        <f>Data_category!G26</f>
        <v>0</v>
      </c>
      <c r="G34" s="426">
        <f>Data_category!H26</f>
        <v>0</v>
      </c>
      <c r="I34" s="422">
        <f>CV_C!T35</f>
        <v>0</v>
      </c>
      <c r="J34" s="428" t="e">
        <f>I34/Data_category!$M$29*7</f>
        <v>#DIV/0!</v>
      </c>
    </row>
    <row r="35" spans="1:10" ht="12.75" customHeight="1" x14ac:dyDescent="0.2">
      <c r="A35" s="424" t="s">
        <v>48</v>
      </c>
      <c r="B35" s="425">
        <f>Data_category!C27</f>
        <v>0</v>
      </c>
      <c r="C35" s="426">
        <f>Data_category!D27</f>
        <v>0</v>
      </c>
      <c r="D35" s="427">
        <f>Data_category!E27</f>
        <v>0</v>
      </c>
      <c r="E35" s="426">
        <f>Data_category!F27</f>
        <v>0</v>
      </c>
      <c r="F35" s="427">
        <f>Data_category!G27</f>
        <v>0</v>
      </c>
      <c r="G35" s="426">
        <f>Data_category!H27</f>
        <v>0</v>
      </c>
      <c r="I35" s="422">
        <f>CV_C!T36</f>
        <v>0</v>
      </c>
      <c r="J35" s="428" t="e">
        <f>I35/Data_category!$M$29*7</f>
        <v>#DIV/0!</v>
      </c>
    </row>
    <row r="36" spans="1:10" ht="13.5" customHeight="1" thickBot="1" x14ac:dyDescent="0.25">
      <c r="A36" s="417" t="s">
        <v>49</v>
      </c>
      <c r="B36" s="435">
        <f>Data_category!C28</f>
        <v>0</v>
      </c>
      <c r="C36" s="436">
        <f>Data_category!D28</f>
        <v>0</v>
      </c>
      <c r="D36" s="437">
        <f>Data_category!E28</f>
        <v>0</v>
      </c>
      <c r="E36" s="436">
        <f>Data_category!F28</f>
        <v>0</v>
      </c>
      <c r="F36" s="437">
        <f>Data_category!G28</f>
        <v>0</v>
      </c>
      <c r="G36" s="436">
        <f>Data_category!H28</f>
        <v>0</v>
      </c>
      <c r="I36" s="438">
        <f>CV_C!T37</f>
        <v>0</v>
      </c>
      <c r="J36" s="428" t="e">
        <f>I36/Data_category!$M$29*7</f>
        <v>#DIV/0!</v>
      </c>
    </row>
    <row r="37" spans="1:10" ht="12.75" customHeight="1" x14ac:dyDescent="0.2">
      <c r="A37" s="439" t="s">
        <v>109</v>
      </c>
      <c r="B37" s="440" t="e">
        <f>SUM(B13:B36)/Data_category!$M$29</f>
        <v>#DIV/0!</v>
      </c>
      <c r="C37" s="441" t="e">
        <f>SUM(C13:C36)/Data_category!$M$29</f>
        <v>#DIV/0!</v>
      </c>
      <c r="D37" s="441" t="e">
        <f>SUM(D13:D36)/Data_category!$M$29</f>
        <v>#DIV/0!</v>
      </c>
      <c r="E37" s="441" t="e">
        <f>SUM(E13:E36)/Data_category!$M$29</f>
        <v>#DIV/0!</v>
      </c>
      <c r="F37" s="441" t="e">
        <f>SUM(F13:F36)/Data_category!$M$29</f>
        <v>#DIV/0!</v>
      </c>
      <c r="G37" s="441" t="e">
        <f>SUM(G13:G36)/Data_category!$M$29</f>
        <v>#DIV/0!</v>
      </c>
      <c r="I37" s="442">
        <f>SUM(I13:I36)</f>
        <v>0</v>
      </c>
      <c r="J37" s="443" t="e">
        <f>SUM(B37:G37)</f>
        <v>#DIV/0!</v>
      </c>
    </row>
    <row r="38" spans="1:10" ht="12.75" customHeight="1" x14ac:dyDescent="0.2">
      <c r="A38" s="429" t="s">
        <v>119</v>
      </c>
      <c r="B38" s="444" t="e">
        <f>SUM(B19:B34)/Data_category!$M$29</f>
        <v>#DIV/0!</v>
      </c>
      <c r="C38" s="445" t="e">
        <f>SUM(C19:C34)/Data_category!$M$29</f>
        <v>#DIV/0!</v>
      </c>
      <c r="D38" s="445" t="e">
        <f>SUM(D19:D34)/Data_category!$M$29</f>
        <v>#DIV/0!</v>
      </c>
      <c r="E38" s="445" t="e">
        <f>SUM(E19:E34)/Data_category!$M$29</f>
        <v>#DIV/0!</v>
      </c>
      <c r="F38" s="445" t="e">
        <f>SUM(F19:F34)/Data_category!$M$29</f>
        <v>#DIV/0!</v>
      </c>
      <c r="G38" s="445" t="e">
        <f>SUM(G19:G34)/Data_category!$M$29</f>
        <v>#DIV/0!</v>
      </c>
      <c r="I38" s="433">
        <f>SUM(I19:I34)</f>
        <v>0</v>
      </c>
      <c r="J38" s="434" t="e">
        <f>SUM(B38:G38)</f>
        <v>#DIV/0!</v>
      </c>
    </row>
    <row r="39" spans="1:10" ht="13.5" customHeight="1" thickBot="1" x14ac:dyDescent="0.25">
      <c r="A39" s="446" t="s">
        <v>120</v>
      </c>
      <c r="B39" s="447" t="e">
        <f t="shared" ref="B39:G39" si="0">B37-B38</f>
        <v>#DIV/0!</v>
      </c>
      <c r="C39" s="448" t="e">
        <f t="shared" si="0"/>
        <v>#DIV/0!</v>
      </c>
      <c r="D39" s="448" t="e">
        <f t="shared" si="0"/>
        <v>#DIV/0!</v>
      </c>
      <c r="E39" s="448" t="e">
        <f t="shared" si="0"/>
        <v>#DIV/0!</v>
      </c>
      <c r="F39" s="448" t="e">
        <f t="shared" si="0"/>
        <v>#DIV/0!</v>
      </c>
      <c r="G39" s="448" t="e">
        <f t="shared" si="0"/>
        <v>#DIV/0!</v>
      </c>
      <c r="I39" s="449">
        <f>I37-I38</f>
        <v>0</v>
      </c>
      <c r="J39" s="450" t="e">
        <f>J37-J38</f>
        <v>#DIV/0!</v>
      </c>
    </row>
    <row r="40" spans="1:10" ht="12.75" customHeight="1" x14ac:dyDescent="0.2">
      <c r="B40" s="486" t="s">
        <v>207</v>
      </c>
      <c r="C40" s="487" t="e">
        <f>SUM(C37:E37)</f>
        <v>#DIV/0!</v>
      </c>
      <c r="D40" s="488"/>
      <c r="E40" s="488"/>
      <c r="F40" s="486" t="s">
        <v>206</v>
      </c>
      <c r="G40" s="489" t="e">
        <f>SUM(B37,F37:G37)</f>
        <v>#DIV/0!</v>
      </c>
      <c r="J40" s="451"/>
    </row>
    <row r="41" spans="1:10" ht="12.75" customHeight="1" x14ac:dyDescent="0.2">
      <c r="A41" s="406" t="s">
        <v>65</v>
      </c>
      <c r="B41" s="410">
        <f>B5</f>
        <v>0</v>
      </c>
    </row>
    <row r="42" spans="1:10" ht="12.75" customHeight="1" thickBot="1" x14ac:dyDescent="0.25">
      <c r="H42" s="408"/>
    </row>
    <row r="43" spans="1:10" ht="18.600000000000001" customHeight="1" thickBot="1" x14ac:dyDescent="0.25">
      <c r="A43" s="410"/>
      <c r="B43" s="560" t="str">
        <f>B11</f>
        <v>Distrubution des classes EUR6 par tranche horaire  -  Cumuls sur 7 jours (Lu - Di)</v>
      </c>
      <c r="C43" s="560"/>
      <c r="D43" s="560"/>
      <c r="E43" s="560"/>
      <c r="F43" s="560"/>
      <c r="G43" s="560"/>
      <c r="H43" s="411"/>
      <c r="I43" s="412" t="str">
        <f>I11</f>
        <v>THM</v>
      </c>
      <c r="J43" s="561" t="str">
        <f>J11</f>
        <v>Part du TJM</v>
      </c>
    </row>
    <row r="44" spans="1:10" ht="12.75" customHeight="1" thickBot="1" x14ac:dyDescent="0.25">
      <c r="A44" s="413" t="s">
        <v>98</v>
      </c>
      <c r="B44" s="414" t="str">
        <f>B12</f>
        <v>CAR (1)</v>
      </c>
      <c r="C44" s="415" t="str">
        <f t="shared" ref="C44:G44" si="1">C12</f>
        <v>MR (2)</v>
      </c>
      <c r="D44" s="415" t="str">
        <f t="shared" si="1"/>
        <v>PW (11)</v>
      </c>
      <c r="E44" s="415" t="str">
        <f t="shared" si="1"/>
        <v>LIE (12)</v>
      </c>
      <c r="F44" s="415" t="str">
        <f t="shared" si="1"/>
        <v>LW (8)</v>
      </c>
      <c r="G44" s="415" t="str">
        <f t="shared" si="1"/>
        <v>LZ (9)</v>
      </c>
      <c r="H44" s="416"/>
      <c r="I44" s="417" t="s">
        <v>101</v>
      </c>
      <c r="J44" s="561"/>
    </row>
    <row r="45" spans="1:10" ht="12.75" customHeight="1" x14ac:dyDescent="0.2">
      <c r="A45" s="418" t="s">
        <v>26</v>
      </c>
      <c r="B45" s="419">
        <f>Data_category!C33</f>
        <v>0</v>
      </c>
      <c r="C45" s="420">
        <f>Data_category!D33</f>
        <v>0</v>
      </c>
      <c r="D45" s="421">
        <f>Data_category!E33</f>
        <v>0</v>
      </c>
      <c r="E45" s="420">
        <f>Data_category!F33</f>
        <v>0</v>
      </c>
      <c r="F45" s="421">
        <f>Data_category!G33</f>
        <v>0</v>
      </c>
      <c r="G45" s="420">
        <f>Data_category!H33</f>
        <v>0</v>
      </c>
      <c r="I45" s="422">
        <f>CV_C!AD14</f>
        <v>0</v>
      </c>
      <c r="J45" s="423" t="e">
        <f>I45/Data_category!$M$57*7</f>
        <v>#DIV/0!</v>
      </c>
    </row>
    <row r="46" spans="1:10" ht="12.75" customHeight="1" x14ac:dyDescent="0.2">
      <c r="A46" s="424" t="s">
        <v>27</v>
      </c>
      <c r="B46" s="425">
        <f>Data_category!C34</f>
        <v>0</v>
      </c>
      <c r="C46" s="426">
        <f>Data_category!D34</f>
        <v>0</v>
      </c>
      <c r="D46" s="427">
        <f>Data_category!E34</f>
        <v>0</v>
      </c>
      <c r="E46" s="426">
        <f>Data_category!F34</f>
        <v>0</v>
      </c>
      <c r="F46" s="427">
        <f>Data_category!G34</f>
        <v>0</v>
      </c>
      <c r="G46" s="426">
        <f>Data_category!H34</f>
        <v>0</v>
      </c>
      <c r="I46" s="422">
        <f>CV_C!AD15</f>
        <v>0</v>
      </c>
      <c r="J46" s="428" t="e">
        <f>I46/Data_category!$M$57*7</f>
        <v>#DIV/0!</v>
      </c>
    </row>
    <row r="47" spans="1:10" ht="12.75" customHeight="1" x14ac:dyDescent="0.2">
      <c r="A47" s="424" t="s">
        <v>28</v>
      </c>
      <c r="B47" s="425">
        <f>Data_category!C35</f>
        <v>0</v>
      </c>
      <c r="C47" s="426">
        <f>Data_category!D35</f>
        <v>0</v>
      </c>
      <c r="D47" s="427">
        <f>Data_category!E35</f>
        <v>0</v>
      </c>
      <c r="E47" s="426">
        <f>Data_category!F35</f>
        <v>0</v>
      </c>
      <c r="F47" s="427">
        <f>Data_category!G35</f>
        <v>0</v>
      </c>
      <c r="G47" s="426">
        <f>Data_category!H35</f>
        <v>0</v>
      </c>
      <c r="I47" s="422">
        <f>CV_C!AD16</f>
        <v>0</v>
      </c>
      <c r="J47" s="428" t="e">
        <f>I47/Data_category!$M$57*7</f>
        <v>#DIV/0!</v>
      </c>
    </row>
    <row r="48" spans="1:10" ht="12.75" customHeight="1" x14ac:dyDescent="0.2">
      <c r="A48" s="424" t="s">
        <v>29</v>
      </c>
      <c r="B48" s="425">
        <f>Data_category!C36</f>
        <v>0</v>
      </c>
      <c r="C48" s="426">
        <f>Data_category!D36</f>
        <v>0</v>
      </c>
      <c r="D48" s="427">
        <f>Data_category!E36</f>
        <v>0</v>
      </c>
      <c r="E48" s="426">
        <f>Data_category!F36</f>
        <v>0</v>
      </c>
      <c r="F48" s="427">
        <f>Data_category!G36</f>
        <v>0</v>
      </c>
      <c r="G48" s="426">
        <f>Data_category!H36</f>
        <v>0</v>
      </c>
      <c r="I48" s="422">
        <f>CV_C!AD17</f>
        <v>0</v>
      </c>
      <c r="J48" s="428" t="e">
        <f>I48/Data_category!$M$57*7</f>
        <v>#DIV/0!</v>
      </c>
    </row>
    <row r="49" spans="1:10" ht="12.75" customHeight="1" x14ac:dyDescent="0.2">
      <c r="A49" s="424" t="s">
        <v>30</v>
      </c>
      <c r="B49" s="425">
        <f>Data_category!C37</f>
        <v>0</v>
      </c>
      <c r="C49" s="426">
        <f>Data_category!D37</f>
        <v>0</v>
      </c>
      <c r="D49" s="427">
        <f>Data_category!E37</f>
        <v>0</v>
      </c>
      <c r="E49" s="426">
        <f>Data_category!F37</f>
        <v>0</v>
      </c>
      <c r="F49" s="427">
        <f>Data_category!G37</f>
        <v>0</v>
      </c>
      <c r="G49" s="426">
        <f>Data_category!H37</f>
        <v>0</v>
      </c>
      <c r="I49" s="422">
        <f>CV_C!AD18</f>
        <v>0</v>
      </c>
      <c r="J49" s="428" t="e">
        <f>I49/Data_category!$M$57*7</f>
        <v>#DIV/0!</v>
      </c>
    </row>
    <row r="50" spans="1:10" ht="12.75" customHeight="1" x14ac:dyDescent="0.2">
      <c r="A50" s="424" t="s">
        <v>31</v>
      </c>
      <c r="B50" s="425">
        <f>Data_category!C38</f>
        <v>0</v>
      </c>
      <c r="C50" s="426">
        <f>Data_category!D38</f>
        <v>0</v>
      </c>
      <c r="D50" s="427">
        <f>Data_category!E38</f>
        <v>0</v>
      </c>
      <c r="E50" s="426">
        <f>Data_category!F38</f>
        <v>0</v>
      </c>
      <c r="F50" s="427">
        <f>Data_category!G38</f>
        <v>0</v>
      </c>
      <c r="G50" s="426">
        <f>Data_category!H38</f>
        <v>0</v>
      </c>
      <c r="I50" s="422">
        <f>CV_C!AD19</f>
        <v>0</v>
      </c>
      <c r="J50" s="428" t="e">
        <f>I50/Data_category!$M$57*7</f>
        <v>#DIV/0!</v>
      </c>
    </row>
    <row r="51" spans="1:10" ht="12.75" customHeight="1" x14ac:dyDescent="0.2">
      <c r="A51" s="424" t="s">
        <v>32</v>
      </c>
      <c r="B51" s="425">
        <f>Data_category!C39</f>
        <v>0</v>
      </c>
      <c r="C51" s="426">
        <f>Data_category!D39</f>
        <v>0</v>
      </c>
      <c r="D51" s="427">
        <f>Data_category!E39</f>
        <v>0</v>
      </c>
      <c r="E51" s="426">
        <f>Data_category!F39</f>
        <v>0</v>
      </c>
      <c r="F51" s="427">
        <f>Data_category!G39</f>
        <v>0</v>
      </c>
      <c r="G51" s="426">
        <f>Data_category!H39</f>
        <v>0</v>
      </c>
      <c r="I51" s="422">
        <f>CV_C!AD20</f>
        <v>0</v>
      </c>
      <c r="J51" s="428" t="e">
        <f>I51/Data_category!$M$57*7</f>
        <v>#DIV/0!</v>
      </c>
    </row>
    <row r="52" spans="1:10" ht="12.75" customHeight="1" x14ac:dyDescent="0.2">
      <c r="A52" s="429" t="s">
        <v>33</v>
      </c>
      <c r="B52" s="430">
        <f>Data_category!C40</f>
        <v>0</v>
      </c>
      <c r="C52" s="431">
        <f>Data_category!D40</f>
        <v>0</v>
      </c>
      <c r="D52" s="432">
        <f>Data_category!E40</f>
        <v>0</v>
      </c>
      <c r="E52" s="431">
        <f>Data_category!F40</f>
        <v>0</v>
      </c>
      <c r="F52" s="432">
        <f>Data_category!G40</f>
        <v>0</v>
      </c>
      <c r="G52" s="431">
        <f>Data_category!H40</f>
        <v>0</v>
      </c>
      <c r="H52" s="408"/>
      <c r="I52" s="433">
        <f>CV_C!AD21</f>
        <v>0</v>
      </c>
      <c r="J52" s="434" t="e">
        <f>I52/Data_category!$M$57*7</f>
        <v>#DIV/0!</v>
      </c>
    </row>
    <row r="53" spans="1:10" ht="12.75" customHeight="1" x14ac:dyDescent="0.2">
      <c r="A53" s="424" t="s">
        <v>34</v>
      </c>
      <c r="B53" s="425">
        <f>Data_category!C41</f>
        <v>0</v>
      </c>
      <c r="C53" s="426">
        <f>Data_category!D41</f>
        <v>0</v>
      </c>
      <c r="D53" s="427">
        <f>Data_category!E41</f>
        <v>0</v>
      </c>
      <c r="E53" s="426">
        <f>Data_category!F41</f>
        <v>0</v>
      </c>
      <c r="F53" s="427">
        <f>Data_category!G41</f>
        <v>0</v>
      </c>
      <c r="G53" s="426">
        <f>Data_category!H41</f>
        <v>0</v>
      </c>
      <c r="I53" s="422">
        <f>CV_C!AD22</f>
        <v>0</v>
      </c>
      <c r="J53" s="428" t="e">
        <f>I53/Data_category!$M$57*7</f>
        <v>#DIV/0!</v>
      </c>
    </row>
    <row r="54" spans="1:10" ht="12.75" customHeight="1" x14ac:dyDescent="0.2">
      <c r="A54" s="424" t="s">
        <v>35</v>
      </c>
      <c r="B54" s="425">
        <f>Data_category!C42</f>
        <v>0</v>
      </c>
      <c r="C54" s="426">
        <f>Data_category!D42</f>
        <v>0</v>
      </c>
      <c r="D54" s="427">
        <f>Data_category!E42</f>
        <v>0</v>
      </c>
      <c r="E54" s="426">
        <f>Data_category!F42</f>
        <v>0</v>
      </c>
      <c r="F54" s="427">
        <f>Data_category!G42</f>
        <v>0</v>
      </c>
      <c r="G54" s="426">
        <f>Data_category!H42</f>
        <v>0</v>
      </c>
      <c r="I54" s="422">
        <f>CV_C!AD23</f>
        <v>0</v>
      </c>
      <c r="J54" s="428" t="e">
        <f>I54/Data_category!$M$57*7</f>
        <v>#DIV/0!</v>
      </c>
    </row>
    <row r="55" spans="1:10" ht="12.75" customHeight="1" x14ac:dyDescent="0.2">
      <c r="A55" s="424" t="s">
        <v>36</v>
      </c>
      <c r="B55" s="425">
        <f>Data_category!C43</f>
        <v>0</v>
      </c>
      <c r="C55" s="426">
        <f>Data_category!D43</f>
        <v>0</v>
      </c>
      <c r="D55" s="427">
        <f>Data_category!E43</f>
        <v>0</v>
      </c>
      <c r="E55" s="426">
        <f>Data_category!F43</f>
        <v>0</v>
      </c>
      <c r="F55" s="427">
        <f>Data_category!G43</f>
        <v>0</v>
      </c>
      <c r="G55" s="426">
        <f>Data_category!H43</f>
        <v>0</v>
      </c>
      <c r="I55" s="422">
        <f>CV_C!AD24</f>
        <v>0</v>
      </c>
      <c r="J55" s="428" t="e">
        <f>I55/Data_category!$M$57*7</f>
        <v>#DIV/0!</v>
      </c>
    </row>
    <row r="56" spans="1:10" ht="12.75" customHeight="1" x14ac:dyDescent="0.2">
      <c r="A56" s="424" t="s">
        <v>37</v>
      </c>
      <c r="B56" s="425">
        <f>Data_category!C44</f>
        <v>0</v>
      </c>
      <c r="C56" s="426">
        <f>Data_category!D44</f>
        <v>0</v>
      </c>
      <c r="D56" s="427">
        <f>Data_category!E44</f>
        <v>0</v>
      </c>
      <c r="E56" s="426">
        <f>Data_category!F44</f>
        <v>0</v>
      </c>
      <c r="F56" s="427">
        <f>Data_category!G44</f>
        <v>0</v>
      </c>
      <c r="G56" s="426">
        <f>Data_category!H44</f>
        <v>0</v>
      </c>
      <c r="I56" s="422">
        <f>CV_C!AD25</f>
        <v>0</v>
      </c>
      <c r="J56" s="428" t="e">
        <f>I56/Data_category!$M$57*7</f>
        <v>#DIV/0!</v>
      </c>
    </row>
    <row r="57" spans="1:10" ht="12.75" customHeight="1" x14ac:dyDescent="0.2">
      <c r="A57" s="424" t="s">
        <v>38</v>
      </c>
      <c r="B57" s="425">
        <f>Data_category!C45</f>
        <v>0</v>
      </c>
      <c r="C57" s="426">
        <f>Data_category!D45</f>
        <v>0</v>
      </c>
      <c r="D57" s="427">
        <f>Data_category!E45</f>
        <v>0</v>
      </c>
      <c r="E57" s="426">
        <f>Data_category!F45</f>
        <v>0</v>
      </c>
      <c r="F57" s="427">
        <f>Data_category!G45</f>
        <v>0</v>
      </c>
      <c r="G57" s="426">
        <f>Data_category!H45</f>
        <v>0</v>
      </c>
      <c r="I57" s="422">
        <f>CV_C!AD26</f>
        <v>0</v>
      </c>
      <c r="J57" s="428" t="e">
        <f>I57/Data_category!$M$57*7</f>
        <v>#DIV/0!</v>
      </c>
    </row>
    <row r="58" spans="1:10" ht="12.75" customHeight="1" x14ac:dyDescent="0.2">
      <c r="A58" s="424" t="s">
        <v>39</v>
      </c>
      <c r="B58" s="425">
        <f>Data_category!C46</f>
        <v>0</v>
      </c>
      <c r="C58" s="426">
        <f>Data_category!D46</f>
        <v>0</v>
      </c>
      <c r="D58" s="427">
        <f>Data_category!E46</f>
        <v>0</v>
      </c>
      <c r="E58" s="426">
        <f>Data_category!F46</f>
        <v>0</v>
      </c>
      <c r="F58" s="427">
        <f>Data_category!G46</f>
        <v>0</v>
      </c>
      <c r="G58" s="426">
        <f>Data_category!H46</f>
        <v>0</v>
      </c>
      <c r="I58" s="422">
        <f>CV_C!AD27</f>
        <v>0</v>
      </c>
      <c r="J58" s="428" t="e">
        <f>I58/Data_category!$M$57*7</f>
        <v>#DIV/0!</v>
      </c>
    </row>
    <row r="59" spans="1:10" ht="12.75" customHeight="1" x14ac:dyDescent="0.2">
      <c r="A59" s="424" t="s">
        <v>40</v>
      </c>
      <c r="B59" s="425">
        <f>Data_category!C47</f>
        <v>0</v>
      </c>
      <c r="C59" s="426">
        <f>Data_category!D47</f>
        <v>0</v>
      </c>
      <c r="D59" s="427">
        <f>Data_category!E47</f>
        <v>0</v>
      </c>
      <c r="E59" s="426">
        <f>Data_category!F47</f>
        <v>0</v>
      </c>
      <c r="F59" s="427">
        <f>Data_category!G47</f>
        <v>0</v>
      </c>
      <c r="G59" s="426">
        <f>Data_category!H47</f>
        <v>0</v>
      </c>
      <c r="I59" s="422">
        <f>CV_C!AD28</f>
        <v>0</v>
      </c>
      <c r="J59" s="428" t="e">
        <f>I59/Data_category!$M$57*7</f>
        <v>#DIV/0!</v>
      </c>
    </row>
    <row r="60" spans="1:10" ht="12.75" customHeight="1" x14ac:dyDescent="0.2">
      <c r="A60" s="424" t="s">
        <v>41</v>
      </c>
      <c r="B60" s="425">
        <f>Data_category!C48</f>
        <v>0</v>
      </c>
      <c r="C60" s="426">
        <f>Data_category!D48</f>
        <v>0</v>
      </c>
      <c r="D60" s="427">
        <f>Data_category!E48</f>
        <v>0</v>
      </c>
      <c r="E60" s="426">
        <f>Data_category!F48</f>
        <v>0</v>
      </c>
      <c r="F60" s="427">
        <f>Data_category!G48</f>
        <v>0</v>
      </c>
      <c r="G60" s="426">
        <f>Data_category!H48</f>
        <v>0</v>
      </c>
      <c r="I60" s="422">
        <f>CV_C!AD29</f>
        <v>0</v>
      </c>
      <c r="J60" s="428" t="e">
        <f>I60/Data_category!$M$57*7</f>
        <v>#DIV/0!</v>
      </c>
    </row>
    <row r="61" spans="1:10" ht="12.75" customHeight="1" x14ac:dyDescent="0.2">
      <c r="A61" s="424" t="s">
        <v>42</v>
      </c>
      <c r="B61" s="425">
        <f>Data_category!C49</f>
        <v>0</v>
      </c>
      <c r="C61" s="426">
        <f>Data_category!D49</f>
        <v>0</v>
      </c>
      <c r="D61" s="427">
        <f>Data_category!E49</f>
        <v>0</v>
      </c>
      <c r="E61" s="426">
        <f>Data_category!F49</f>
        <v>0</v>
      </c>
      <c r="F61" s="427">
        <f>Data_category!G49</f>
        <v>0</v>
      </c>
      <c r="G61" s="426">
        <f>Data_category!H49</f>
        <v>0</v>
      </c>
      <c r="I61" s="422">
        <f>CV_C!AD30</f>
        <v>0</v>
      </c>
      <c r="J61" s="428" t="e">
        <f>I61/Data_category!$M$57*7</f>
        <v>#DIV/0!</v>
      </c>
    </row>
    <row r="62" spans="1:10" ht="12.75" customHeight="1" x14ac:dyDescent="0.2">
      <c r="A62" s="429" t="s">
        <v>43</v>
      </c>
      <c r="B62" s="430">
        <f>Data_category!C50</f>
        <v>0</v>
      </c>
      <c r="C62" s="431">
        <f>Data_category!D50</f>
        <v>0</v>
      </c>
      <c r="D62" s="432">
        <f>Data_category!E50</f>
        <v>0</v>
      </c>
      <c r="E62" s="431">
        <f>Data_category!F50</f>
        <v>0</v>
      </c>
      <c r="F62" s="432">
        <f>Data_category!G50</f>
        <v>0</v>
      </c>
      <c r="G62" s="431">
        <f>Data_category!H50</f>
        <v>0</v>
      </c>
      <c r="H62" s="408"/>
      <c r="I62" s="433">
        <f>CV_C!AD31</f>
        <v>0</v>
      </c>
      <c r="J62" s="434" t="e">
        <f>I62/Data_category!$M$57*7</f>
        <v>#DIV/0!</v>
      </c>
    </row>
    <row r="63" spans="1:10" ht="12.75" customHeight="1" x14ac:dyDescent="0.2">
      <c r="A63" s="424" t="s">
        <v>44</v>
      </c>
      <c r="B63" s="425">
        <f>Data_category!C51</f>
        <v>0</v>
      </c>
      <c r="C63" s="426">
        <f>Data_category!D51</f>
        <v>0</v>
      </c>
      <c r="D63" s="427">
        <f>Data_category!E51</f>
        <v>0</v>
      </c>
      <c r="E63" s="426">
        <f>Data_category!F51</f>
        <v>0</v>
      </c>
      <c r="F63" s="427">
        <f>Data_category!G51</f>
        <v>0</v>
      </c>
      <c r="G63" s="426">
        <f>Data_category!H51</f>
        <v>0</v>
      </c>
      <c r="I63" s="422">
        <f>CV_C!AD32</f>
        <v>0</v>
      </c>
      <c r="J63" s="428" t="e">
        <f>I63/Data_category!$M$57*7</f>
        <v>#DIV/0!</v>
      </c>
    </row>
    <row r="64" spans="1:10" ht="12.75" customHeight="1" x14ac:dyDescent="0.2">
      <c r="A64" s="424" t="s">
        <v>45</v>
      </c>
      <c r="B64" s="425">
        <f>Data_category!C52</f>
        <v>0</v>
      </c>
      <c r="C64" s="426">
        <f>Data_category!D52</f>
        <v>0</v>
      </c>
      <c r="D64" s="427">
        <f>Data_category!E52</f>
        <v>0</v>
      </c>
      <c r="E64" s="426">
        <f>Data_category!F52</f>
        <v>0</v>
      </c>
      <c r="F64" s="427">
        <f>Data_category!G52</f>
        <v>0</v>
      </c>
      <c r="G64" s="426">
        <f>Data_category!H52</f>
        <v>0</v>
      </c>
      <c r="I64" s="422">
        <f>CV_C!AD33</f>
        <v>0</v>
      </c>
      <c r="J64" s="428" t="e">
        <f>I64/Data_category!$M$57*7</f>
        <v>#DIV/0!</v>
      </c>
    </row>
    <row r="65" spans="1:11" ht="12.75" customHeight="1" x14ac:dyDescent="0.2">
      <c r="A65" s="424" t="s">
        <v>46</v>
      </c>
      <c r="B65" s="425">
        <f>Data_category!C53</f>
        <v>0</v>
      </c>
      <c r="C65" s="426">
        <f>Data_category!D53</f>
        <v>0</v>
      </c>
      <c r="D65" s="427">
        <f>Data_category!E53</f>
        <v>0</v>
      </c>
      <c r="E65" s="426">
        <f>Data_category!F53</f>
        <v>0</v>
      </c>
      <c r="F65" s="427">
        <f>Data_category!G53</f>
        <v>0</v>
      </c>
      <c r="G65" s="426">
        <f>Data_category!H53</f>
        <v>0</v>
      </c>
      <c r="I65" s="422">
        <f>CV_C!AD34</f>
        <v>0</v>
      </c>
      <c r="J65" s="428" t="e">
        <f>I65/Data_category!$M$57*7</f>
        <v>#DIV/0!</v>
      </c>
    </row>
    <row r="66" spans="1:11" ht="12.75" customHeight="1" x14ac:dyDescent="0.2">
      <c r="A66" s="424" t="s">
        <v>47</v>
      </c>
      <c r="B66" s="425">
        <f>Data_category!C54</f>
        <v>0</v>
      </c>
      <c r="C66" s="426">
        <f>Data_category!D54</f>
        <v>0</v>
      </c>
      <c r="D66" s="427">
        <f>Data_category!E54</f>
        <v>0</v>
      </c>
      <c r="E66" s="426">
        <f>Data_category!F54</f>
        <v>0</v>
      </c>
      <c r="F66" s="427">
        <f>Data_category!G54</f>
        <v>0</v>
      </c>
      <c r="G66" s="426">
        <f>Data_category!H54</f>
        <v>0</v>
      </c>
      <c r="I66" s="422">
        <f>CV_C!AD35</f>
        <v>0</v>
      </c>
      <c r="J66" s="428" t="e">
        <f>I66/Data_category!$M$57*7</f>
        <v>#DIV/0!</v>
      </c>
    </row>
    <row r="67" spans="1:11" ht="12.75" customHeight="1" x14ac:dyDescent="0.2">
      <c r="A67" s="424" t="s">
        <v>48</v>
      </c>
      <c r="B67" s="425">
        <f>Data_category!C55</f>
        <v>0</v>
      </c>
      <c r="C67" s="426">
        <f>Data_category!D55</f>
        <v>0</v>
      </c>
      <c r="D67" s="427">
        <f>Data_category!E55</f>
        <v>0</v>
      </c>
      <c r="E67" s="426">
        <f>Data_category!F55</f>
        <v>0</v>
      </c>
      <c r="F67" s="427">
        <f>Data_category!G55</f>
        <v>0</v>
      </c>
      <c r="G67" s="426">
        <f>Data_category!H55</f>
        <v>0</v>
      </c>
      <c r="I67" s="422">
        <f>CV_C!AD36</f>
        <v>0</v>
      </c>
      <c r="J67" s="428" t="e">
        <f>I67/Data_category!$M$57*7</f>
        <v>#DIV/0!</v>
      </c>
    </row>
    <row r="68" spans="1:11" ht="13.5" customHeight="1" thickBot="1" x14ac:dyDescent="0.25">
      <c r="A68" s="417" t="s">
        <v>49</v>
      </c>
      <c r="B68" s="435">
        <f>Data_category!C56</f>
        <v>0</v>
      </c>
      <c r="C68" s="436">
        <f>Data_category!D56</f>
        <v>0</v>
      </c>
      <c r="D68" s="437">
        <f>Data_category!E56</f>
        <v>0</v>
      </c>
      <c r="E68" s="436">
        <f>Data_category!F56</f>
        <v>0</v>
      </c>
      <c r="F68" s="437">
        <f>Data_category!G56</f>
        <v>0</v>
      </c>
      <c r="G68" s="436">
        <f>Data_category!H56</f>
        <v>0</v>
      </c>
      <c r="I68" s="438">
        <f>CV_C!AD37</f>
        <v>0</v>
      </c>
      <c r="J68" s="428" t="e">
        <f>I68/Data_category!$M$57*7</f>
        <v>#DIV/0!</v>
      </c>
    </row>
    <row r="69" spans="1:11" ht="12.75" customHeight="1" x14ac:dyDescent="0.2">
      <c r="A69" s="439" t="s">
        <v>109</v>
      </c>
      <c r="B69" s="440" t="e">
        <f>SUM(B45:B68)/Data_category!$M$57</f>
        <v>#DIV/0!</v>
      </c>
      <c r="C69" s="441" t="e">
        <f>SUM(C45:C68)/Data_category!$M$57</f>
        <v>#DIV/0!</v>
      </c>
      <c r="D69" s="441" t="e">
        <f>SUM(D45:D68)/Data_category!$M$57</f>
        <v>#DIV/0!</v>
      </c>
      <c r="E69" s="441" t="e">
        <f>SUM(E45:E68)/Data_category!$M$57</f>
        <v>#DIV/0!</v>
      </c>
      <c r="F69" s="441" t="e">
        <f>SUM(F45:F68)/Data_category!$M$57</f>
        <v>#DIV/0!</v>
      </c>
      <c r="G69" s="441" t="e">
        <f>SUM(G45:G68)/Data_category!$M$57</f>
        <v>#DIV/0!</v>
      </c>
      <c r="I69" s="442">
        <f>SUM(I45:I68)</f>
        <v>0</v>
      </c>
      <c r="J69" s="443" t="e">
        <f>SUM(B69:G69)</f>
        <v>#DIV/0!</v>
      </c>
    </row>
    <row r="70" spans="1:11" ht="12.75" customHeight="1" x14ac:dyDescent="0.2">
      <c r="A70" s="429" t="s">
        <v>119</v>
      </c>
      <c r="B70" s="444" t="e">
        <f>SUM(B51:B66)/Data_category!$M$57</f>
        <v>#DIV/0!</v>
      </c>
      <c r="C70" s="445" t="e">
        <f>SUM(C51:C66)/Data_category!$M$57</f>
        <v>#DIV/0!</v>
      </c>
      <c r="D70" s="445" t="e">
        <f>SUM(D51:D66)/Data_category!$M$57</f>
        <v>#DIV/0!</v>
      </c>
      <c r="E70" s="445" t="e">
        <f>SUM(E51:E66)/Data_category!$M$57</f>
        <v>#DIV/0!</v>
      </c>
      <c r="F70" s="445" t="e">
        <f>SUM(F51:F66)/Data_category!$M$57</f>
        <v>#DIV/0!</v>
      </c>
      <c r="G70" s="445" t="e">
        <f>SUM(G51:G66)/Data_category!$M$57</f>
        <v>#DIV/0!</v>
      </c>
      <c r="I70" s="433">
        <f>SUM(I51:I66)</f>
        <v>0</v>
      </c>
      <c r="J70" s="434" t="e">
        <f>SUM(B70:G70)</f>
        <v>#DIV/0!</v>
      </c>
    </row>
    <row r="71" spans="1:11" ht="13.5" customHeight="1" thickBot="1" x14ac:dyDescent="0.25">
      <c r="A71" s="446" t="s">
        <v>120</v>
      </c>
      <c r="B71" s="447" t="e">
        <f t="shared" ref="B71:G71" si="2">B69-B70</f>
        <v>#DIV/0!</v>
      </c>
      <c r="C71" s="448" t="e">
        <f t="shared" si="2"/>
        <v>#DIV/0!</v>
      </c>
      <c r="D71" s="448" t="e">
        <f t="shared" si="2"/>
        <v>#DIV/0!</v>
      </c>
      <c r="E71" s="448" t="e">
        <f t="shared" si="2"/>
        <v>#DIV/0!</v>
      </c>
      <c r="F71" s="448" t="e">
        <f t="shared" si="2"/>
        <v>#DIV/0!</v>
      </c>
      <c r="G71" s="448" t="e">
        <f t="shared" si="2"/>
        <v>#DIV/0!</v>
      </c>
      <c r="I71" s="449">
        <f>I69-I70</f>
        <v>0</v>
      </c>
      <c r="J71" s="450" t="e">
        <f>J69-J70</f>
        <v>#DIV/0!</v>
      </c>
    </row>
    <row r="72" spans="1:11" x14ac:dyDescent="0.2">
      <c r="B72" s="486" t="s">
        <v>207</v>
      </c>
      <c r="C72" s="487" t="e">
        <f>SUM(C69:E69)</f>
        <v>#DIV/0!</v>
      </c>
      <c r="D72" s="488"/>
      <c r="E72" s="488"/>
      <c r="F72" s="486" t="s">
        <v>206</v>
      </c>
      <c r="G72" s="489" t="e">
        <f>SUM(B69,F69:G69)</f>
        <v>#DIV/0!</v>
      </c>
    </row>
    <row r="73" spans="1:11" s="454" customFormat="1" ht="12.75" customHeight="1" x14ac:dyDescent="0.2">
      <c r="A73" s="452" t="s">
        <v>121</v>
      </c>
      <c r="B73" s="452"/>
      <c r="C73" s="452" t="s">
        <v>122</v>
      </c>
      <c r="D73" s="416"/>
      <c r="E73" s="452"/>
      <c r="F73" s="452"/>
      <c r="G73" s="452" t="s">
        <v>123</v>
      </c>
      <c r="H73" s="408"/>
      <c r="I73" s="408"/>
      <c r="J73" s="453"/>
      <c r="K73" s="416"/>
    </row>
    <row r="74" spans="1:11" s="454" customFormat="1" ht="12.75" customHeight="1" x14ac:dyDescent="0.2">
      <c r="A74" s="452" t="s">
        <v>124</v>
      </c>
      <c r="B74" s="452"/>
      <c r="C74" s="452" t="s">
        <v>125</v>
      </c>
      <c r="D74" s="416"/>
      <c r="E74" s="452"/>
      <c r="F74" s="452"/>
      <c r="G74" s="452" t="s">
        <v>208</v>
      </c>
      <c r="H74" s="408"/>
      <c r="I74" s="408"/>
      <c r="J74" s="453"/>
      <c r="K74" s="416"/>
    </row>
    <row r="75" spans="1:11" ht="12.75" customHeight="1" x14ac:dyDescent="0.2">
      <c r="A75" s="452"/>
      <c r="B75" s="452"/>
      <c r="C75" s="452"/>
      <c r="D75" s="452"/>
      <c r="E75" s="452"/>
      <c r="F75" s="452"/>
      <c r="G75" s="452"/>
      <c r="H75" s="408"/>
      <c r="I75" s="408"/>
      <c r="J75" s="453"/>
      <c r="K75" s="455"/>
    </row>
    <row r="76" spans="1:11" ht="12.75" customHeight="1" x14ac:dyDescent="0.2">
      <c r="A76" s="456" t="s">
        <v>128</v>
      </c>
      <c r="B76" s="456"/>
      <c r="C76" s="456"/>
      <c r="D76" s="456"/>
      <c r="E76" s="456"/>
      <c r="F76" s="562" t="s">
        <v>209</v>
      </c>
      <c r="G76" s="562"/>
      <c r="H76" s="562"/>
      <c r="I76" s="562"/>
      <c r="J76" s="562"/>
      <c r="K76" s="455"/>
    </row>
    <row r="77" spans="1:11" x14ac:dyDescent="0.2">
      <c r="A77" s="408"/>
      <c r="B77" s="408"/>
      <c r="C77" s="408"/>
      <c r="D77" s="408"/>
      <c r="E77" s="408"/>
      <c r="F77" s="408"/>
      <c r="G77" s="408"/>
      <c r="H77" s="408"/>
      <c r="I77" s="408"/>
      <c r="J77" s="453"/>
      <c r="K77" s="455"/>
    </row>
    <row r="78" spans="1:11" x14ac:dyDescent="0.2">
      <c r="A78" s="408"/>
      <c r="D78" s="408"/>
      <c r="E78" s="408"/>
      <c r="F78" s="492" t="s">
        <v>164</v>
      </c>
      <c r="G78" s="490" t="e">
        <f>SUM(B13:B36,B45:B68,F13:G36,F45:G68)/SUM(B13:G36,B45:G68)</f>
        <v>#DIV/0!</v>
      </c>
      <c r="H78" s="408"/>
      <c r="I78" s="408"/>
      <c r="J78" s="453"/>
      <c r="K78" s="455"/>
    </row>
    <row r="79" spans="1:11" x14ac:dyDescent="0.2">
      <c r="A79" s="408"/>
      <c r="B79" s="408"/>
      <c r="C79" s="408"/>
      <c r="D79" s="408"/>
      <c r="E79" s="408"/>
      <c r="F79" s="408"/>
      <c r="G79" s="408"/>
      <c r="H79" s="408"/>
      <c r="I79" s="408"/>
      <c r="J79" s="453"/>
      <c r="K79" s="455"/>
    </row>
    <row r="80" spans="1:11" x14ac:dyDescent="0.2">
      <c r="A80" s="408"/>
      <c r="B80" s="408"/>
      <c r="C80" s="408"/>
      <c r="D80" s="408"/>
      <c r="E80" s="408"/>
      <c r="F80" s="408"/>
      <c r="G80" s="408"/>
      <c r="H80" s="408"/>
      <c r="I80" s="408"/>
      <c r="J80" s="453"/>
      <c r="K80" s="455"/>
    </row>
  </sheetData>
  <mergeCells count="5">
    <mergeCell ref="B11:G11"/>
    <mergeCell ref="J11:J12"/>
    <mergeCell ref="B43:G43"/>
    <mergeCell ref="J43:J44"/>
    <mergeCell ref="F76:J76"/>
  </mergeCells>
  <conditionalFormatting sqref="A13:J24">
    <cfRule type="expression" dxfId="15" priority="1">
      <formula>ROUND($I13,0)&gt;=ROUND(MAX($I$13:$I$24),0)</formula>
    </cfRule>
  </conditionalFormatting>
  <conditionalFormatting sqref="A25:J36">
    <cfRule type="expression" dxfId="14" priority="2">
      <formula>ROUND($I25,0)&gt;=ROUND(MAX($I$25:$I$36),0)</formula>
    </cfRule>
  </conditionalFormatting>
  <conditionalFormatting sqref="A45:J56">
    <cfRule type="expression" dxfId="13" priority="3">
      <formula>ROUND($I45,0)&gt;=ROUND(MAX($I$45:$I$56),0)</formula>
    </cfRule>
  </conditionalFormatting>
  <conditionalFormatting sqref="A57:J68">
    <cfRule type="expression" dxfId="12" priority="4">
      <formula>ROUND($I57,0)&gt;=ROUND(MAX($I$57:$I$68),0)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395" customWidth="1"/>
    <col min="2" max="7" width="16.7109375" style="395" customWidth="1"/>
    <col min="8" max="8" width="1.42578125" style="395" customWidth="1"/>
    <col min="9" max="9" width="6.42578125" style="395" customWidth="1"/>
    <col min="10" max="10" width="8.42578125" style="395" customWidth="1"/>
    <col min="11" max="16384" width="9.140625" style="398"/>
  </cols>
  <sheetData>
    <row r="1" spans="1:10" ht="15.75" customHeight="1" x14ac:dyDescent="0.25">
      <c r="A1" s="394">
        <f>Data_count!B3</f>
        <v>0</v>
      </c>
      <c r="I1" s="396"/>
      <c r="J1" s="397"/>
    </row>
    <row r="2" spans="1:10" ht="19.5" customHeight="1" x14ac:dyDescent="0.25">
      <c r="A2" s="399">
        <f>Data_count!B4</f>
        <v>0</v>
      </c>
      <c r="E2" s="400">
        <f>Data_count!B5</f>
        <v>0</v>
      </c>
      <c r="I2" s="396"/>
      <c r="J2" s="397">
        <f>Data_count!B6</f>
        <v>0</v>
      </c>
    </row>
    <row r="3" spans="1:10" ht="18.75" customHeight="1" x14ac:dyDescent="0.2">
      <c r="A3" s="399">
        <f>Data_count!B10</f>
        <v>0</v>
      </c>
      <c r="I3" s="396"/>
      <c r="J3" s="401">
        <f>Data_count!B7</f>
        <v>0</v>
      </c>
    </row>
    <row r="4" spans="1:10" ht="12.75" customHeight="1" x14ac:dyDescent="0.2">
      <c r="A4" s="399" t="s">
        <v>64</v>
      </c>
      <c r="B4" s="402">
        <f>Data_count!B13</f>
        <v>0</v>
      </c>
      <c r="I4" s="396"/>
      <c r="J4" s="401">
        <f>Data_count!B8</f>
        <v>0</v>
      </c>
    </row>
    <row r="5" spans="1:10" ht="15.95" customHeight="1" x14ac:dyDescent="0.25">
      <c r="A5" s="399" t="s">
        <v>65</v>
      </c>
      <c r="B5" s="402">
        <f>Data_count!B14</f>
        <v>0</v>
      </c>
      <c r="E5" s="400"/>
      <c r="I5" s="396"/>
      <c r="J5" s="401">
        <f>Data_count!B9</f>
        <v>0</v>
      </c>
    </row>
    <row r="6" spans="1:10" ht="27" customHeight="1" x14ac:dyDescent="0.25">
      <c r="A6" s="399"/>
      <c r="C6" s="403"/>
      <c r="E6" s="400" t="s">
        <v>197</v>
      </c>
      <c r="I6" s="396"/>
    </row>
    <row r="7" spans="1:10" ht="12.75" customHeight="1" x14ac:dyDescent="0.2">
      <c r="A7" s="399"/>
      <c r="C7" s="403"/>
      <c r="G7" s="404"/>
      <c r="I7" s="396"/>
      <c r="J7" s="396"/>
    </row>
    <row r="8" spans="1:10" ht="12.75" customHeight="1" x14ac:dyDescent="0.25">
      <c r="A8" s="399"/>
      <c r="C8" s="403"/>
      <c r="E8" s="405">
        <f>Data_count!B11</f>
        <v>0</v>
      </c>
      <c r="G8" s="404"/>
      <c r="I8" s="396"/>
      <c r="J8" s="396"/>
    </row>
    <row r="9" spans="1:10" ht="12.75" customHeight="1" x14ac:dyDescent="0.2">
      <c r="A9" s="406" t="s">
        <v>64</v>
      </c>
      <c r="B9" s="410">
        <f>B4</f>
        <v>0</v>
      </c>
    </row>
    <row r="10" spans="1:10" s="410" customFormat="1" ht="13.5" customHeight="1" thickBot="1" x14ac:dyDescent="0.25">
      <c r="B10" s="457"/>
      <c r="J10" s="457"/>
    </row>
    <row r="11" spans="1:10" ht="18.600000000000001" customHeight="1" thickBot="1" x14ac:dyDescent="0.25">
      <c r="H11" s="458"/>
      <c r="I11" s="563" t="s">
        <v>98</v>
      </c>
      <c r="J11" s="564" t="s">
        <v>111</v>
      </c>
    </row>
    <row r="12" spans="1:10" ht="12.75" customHeight="1" thickBot="1" x14ac:dyDescent="0.25">
      <c r="H12" s="459"/>
      <c r="I12" s="563"/>
      <c r="J12" s="564"/>
    </row>
    <row r="13" spans="1:10" ht="12.75" customHeight="1" x14ac:dyDescent="0.2">
      <c r="H13" s="459"/>
      <c r="I13" s="460" t="s">
        <v>26</v>
      </c>
      <c r="J13" s="461" t="e">
        <f>EUR6_H!J13</f>
        <v>#DIV/0!</v>
      </c>
    </row>
    <row r="14" spans="1:10" ht="12.75" customHeight="1" x14ac:dyDescent="0.2">
      <c r="H14" s="459"/>
      <c r="I14" s="462" t="s">
        <v>27</v>
      </c>
      <c r="J14" s="463" t="e">
        <f>EUR6_H!J14</f>
        <v>#DIV/0!</v>
      </c>
    </row>
    <row r="15" spans="1:10" ht="12.75" customHeight="1" x14ac:dyDescent="0.2">
      <c r="H15" s="459"/>
      <c r="I15" s="462" t="s">
        <v>28</v>
      </c>
      <c r="J15" s="463" t="e">
        <f>EUR6_H!J15</f>
        <v>#DIV/0!</v>
      </c>
    </row>
    <row r="16" spans="1:10" ht="12.75" customHeight="1" x14ac:dyDescent="0.2">
      <c r="H16" s="459"/>
      <c r="I16" s="462" t="s">
        <v>29</v>
      </c>
      <c r="J16" s="463" t="e">
        <f>EUR6_H!J16</f>
        <v>#DIV/0!</v>
      </c>
    </row>
    <row r="17" spans="8:10" ht="12.75" customHeight="1" x14ac:dyDescent="0.2">
      <c r="H17" s="459"/>
      <c r="I17" s="462" t="s">
        <v>30</v>
      </c>
      <c r="J17" s="463" t="e">
        <f>EUR6_H!J17</f>
        <v>#DIV/0!</v>
      </c>
    </row>
    <row r="18" spans="8:10" ht="12.75" customHeight="1" x14ac:dyDescent="0.2">
      <c r="H18" s="459"/>
      <c r="I18" s="462" t="s">
        <v>31</v>
      </c>
      <c r="J18" s="463" t="e">
        <f>EUR6_H!J18</f>
        <v>#DIV/0!</v>
      </c>
    </row>
    <row r="19" spans="8:10" ht="12.75" customHeight="1" x14ac:dyDescent="0.2">
      <c r="H19" s="459"/>
      <c r="I19" s="462" t="s">
        <v>32</v>
      </c>
      <c r="J19" s="463" t="e">
        <f>EUR6_H!J19</f>
        <v>#DIV/0!</v>
      </c>
    </row>
    <row r="20" spans="8:10" ht="12.75" customHeight="1" x14ac:dyDescent="0.2">
      <c r="H20" s="459"/>
      <c r="I20" s="434" t="s">
        <v>33</v>
      </c>
      <c r="J20" s="464" t="e">
        <f>EUR6_H!J20</f>
        <v>#DIV/0!</v>
      </c>
    </row>
    <row r="21" spans="8:10" ht="12.75" customHeight="1" x14ac:dyDescent="0.2">
      <c r="H21" s="459"/>
      <c r="I21" s="462" t="s">
        <v>34</v>
      </c>
      <c r="J21" s="463" t="e">
        <f>EUR6_H!J21</f>
        <v>#DIV/0!</v>
      </c>
    </row>
    <row r="22" spans="8:10" ht="12.75" customHeight="1" x14ac:dyDescent="0.2">
      <c r="H22" s="459"/>
      <c r="I22" s="462" t="s">
        <v>35</v>
      </c>
      <c r="J22" s="463" t="e">
        <f>EUR6_H!J22</f>
        <v>#DIV/0!</v>
      </c>
    </row>
    <row r="23" spans="8:10" ht="12.75" customHeight="1" x14ac:dyDescent="0.2">
      <c r="H23" s="459"/>
      <c r="I23" s="462" t="s">
        <v>36</v>
      </c>
      <c r="J23" s="463" t="e">
        <f>EUR6_H!J23</f>
        <v>#DIV/0!</v>
      </c>
    </row>
    <row r="24" spans="8:10" ht="12.75" customHeight="1" x14ac:dyDescent="0.2">
      <c r="H24" s="459"/>
      <c r="I24" s="462" t="s">
        <v>37</v>
      </c>
      <c r="J24" s="463" t="e">
        <f>EUR6_H!J24</f>
        <v>#DIV/0!</v>
      </c>
    </row>
    <row r="25" spans="8:10" ht="12.75" customHeight="1" x14ac:dyDescent="0.2">
      <c r="H25" s="459"/>
      <c r="I25" s="465" t="s">
        <v>38</v>
      </c>
      <c r="J25" s="463" t="e">
        <f>EUR6_H!J25</f>
        <v>#DIV/0!</v>
      </c>
    </row>
    <row r="26" spans="8:10" ht="12.75" customHeight="1" x14ac:dyDescent="0.2">
      <c r="H26" s="459"/>
      <c r="I26" s="462" t="s">
        <v>39</v>
      </c>
      <c r="J26" s="463" t="e">
        <f>EUR6_H!J26</f>
        <v>#DIV/0!</v>
      </c>
    </row>
    <row r="27" spans="8:10" ht="12.75" customHeight="1" x14ac:dyDescent="0.2">
      <c r="H27" s="459"/>
      <c r="I27" s="462" t="s">
        <v>40</v>
      </c>
      <c r="J27" s="463" t="e">
        <f>EUR6_H!J27</f>
        <v>#DIV/0!</v>
      </c>
    </row>
    <row r="28" spans="8:10" ht="12.75" customHeight="1" x14ac:dyDescent="0.2">
      <c r="H28" s="459"/>
      <c r="I28" s="462" t="s">
        <v>41</v>
      </c>
      <c r="J28" s="463" t="e">
        <f>EUR6_H!J28</f>
        <v>#DIV/0!</v>
      </c>
    </row>
    <row r="29" spans="8:10" ht="12.75" customHeight="1" x14ac:dyDescent="0.2">
      <c r="H29" s="459"/>
      <c r="I29" s="462" t="s">
        <v>42</v>
      </c>
      <c r="J29" s="463" t="e">
        <f>EUR6_H!J29</f>
        <v>#DIV/0!</v>
      </c>
    </row>
    <row r="30" spans="8:10" ht="12.75" customHeight="1" x14ac:dyDescent="0.2">
      <c r="H30" s="459"/>
      <c r="I30" s="434" t="s">
        <v>43</v>
      </c>
      <c r="J30" s="464" t="e">
        <f>EUR6_H!J30</f>
        <v>#DIV/0!</v>
      </c>
    </row>
    <row r="31" spans="8:10" ht="12.75" customHeight="1" x14ac:dyDescent="0.2">
      <c r="H31" s="459"/>
      <c r="I31" s="462" t="s">
        <v>44</v>
      </c>
      <c r="J31" s="463" t="e">
        <f>EUR6_H!J31</f>
        <v>#DIV/0!</v>
      </c>
    </row>
    <row r="32" spans="8:10" ht="12.75" customHeight="1" x14ac:dyDescent="0.2">
      <c r="H32" s="459"/>
      <c r="I32" s="462" t="s">
        <v>45</v>
      </c>
      <c r="J32" s="463" t="e">
        <f>EUR6_H!J32</f>
        <v>#DIV/0!</v>
      </c>
    </row>
    <row r="33" spans="1:10" ht="12.75" customHeight="1" x14ac:dyDescent="0.2">
      <c r="H33" s="459"/>
      <c r="I33" s="462" t="s">
        <v>46</v>
      </c>
      <c r="J33" s="463" t="e">
        <f>EUR6_H!J33</f>
        <v>#DIV/0!</v>
      </c>
    </row>
    <row r="34" spans="1:10" ht="12.75" customHeight="1" x14ac:dyDescent="0.2">
      <c r="H34" s="459"/>
      <c r="I34" s="462" t="s">
        <v>47</v>
      </c>
      <c r="J34" s="463" t="e">
        <f>EUR6_H!J34</f>
        <v>#DIV/0!</v>
      </c>
    </row>
    <row r="35" spans="1:10" ht="12.75" customHeight="1" x14ac:dyDescent="0.2">
      <c r="H35" s="459"/>
      <c r="I35" s="462" t="s">
        <v>48</v>
      </c>
      <c r="J35" s="463" t="e">
        <f>EUR6_H!J35</f>
        <v>#DIV/0!</v>
      </c>
    </row>
    <row r="36" spans="1:10" ht="12.75" customHeight="1" thickBot="1" x14ac:dyDescent="0.25">
      <c r="H36" s="466"/>
      <c r="I36" s="417" t="s">
        <v>49</v>
      </c>
      <c r="J36" s="467" t="e">
        <f>EUR6_H!J36</f>
        <v>#DIV/0!</v>
      </c>
    </row>
    <row r="37" spans="1:10" ht="12.75" customHeight="1" thickBot="1" x14ac:dyDescent="0.25">
      <c r="H37" s="408"/>
      <c r="I37" s="468"/>
      <c r="J37" s="469"/>
    </row>
    <row r="38" spans="1:10" ht="13.5" customHeight="1" thickBot="1" x14ac:dyDescent="0.25">
      <c r="B38" s="470" t="str">
        <f>EUR6_H!B12</f>
        <v>CAR (1)</v>
      </c>
      <c r="C38" s="471" t="str">
        <f>EUR6_H!C12</f>
        <v>MR (2)</v>
      </c>
      <c r="D38" s="472" t="str">
        <f>EUR6_H!D12</f>
        <v>PW (11)</v>
      </c>
      <c r="E38" s="473" t="str">
        <f>EUR6_H!E12</f>
        <v>LIE (12)</v>
      </c>
      <c r="F38" s="474" t="str">
        <f>EUR6_H!F12</f>
        <v>LW (8)</v>
      </c>
      <c r="G38" s="475" t="str">
        <f>EUR6_H!G12</f>
        <v>LZ (9)</v>
      </c>
    </row>
    <row r="39" spans="1:10" ht="12.75" customHeight="1" x14ac:dyDescent="0.2">
      <c r="A39" s="439" t="s">
        <v>109</v>
      </c>
      <c r="B39" s="440" t="e">
        <f>EUR6_H!B37</f>
        <v>#DIV/0!</v>
      </c>
      <c r="C39" s="441" t="e">
        <f>EUR6_H!C37</f>
        <v>#DIV/0!</v>
      </c>
      <c r="D39" s="441" t="e">
        <f>EUR6_H!D37</f>
        <v>#DIV/0!</v>
      </c>
      <c r="E39" s="441" t="e">
        <f>EUR6_H!E37</f>
        <v>#DIV/0!</v>
      </c>
      <c r="F39" s="441" t="e">
        <f>EUR6_H!F37</f>
        <v>#DIV/0!</v>
      </c>
      <c r="G39" s="441" t="e">
        <f>EUR6_H!G37</f>
        <v>#DIV/0!</v>
      </c>
      <c r="H39" s="476"/>
      <c r="I39" s="454"/>
      <c r="J39" s="477" t="e">
        <f>EUR6_H!J37</f>
        <v>#DIV/0!</v>
      </c>
    </row>
    <row r="40" spans="1:10" ht="12.75" customHeight="1" x14ac:dyDescent="0.2">
      <c r="A40" s="429" t="s">
        <v>119</v>
      </c>
      <c r="B40" s="444" t="e">
        <f>EUR6_H!B38</f>
        <v>#DIV/0!</v>
      </c>
      <c r="C40" s="445" t="e">
        <f>EUR6_H!C38</f>
        <v>#DIV/0!</v>
      </c>
      <c r="D40" s="445" t="e">
        <f>EUR6_H!D38</f>
        <v>#DIV/0!</v>
      </c>
      <c r="E40" s="445" t="e">
        <f>EUR6_H!E38</f>
        <v>#DIV/0!</v>
      </c>
      <c r="F40" s="445" t="e">
        <f>EUR6_H!F38</f>
        <v>#DIV/0!</v>
      </c>
      <c r="G40" s="445" t="e">
        <f>EUR6_H!G38</f>
        <v>#DIV/0!</v>
      </c>
      <c r="H40" s="476"/>
      <c r="I40" s="454"/>
      <c r="J40" s="464" t="e">
        <f>EUR6_H!J38</f>
        <v>#DIV/0!</v>
      </c>
    </row>
    <row r="41" spans="1:10" ht="13.5" customHeight="1" thickBot="1" x14ac:dyDescent="0.25">
      <c r="A41" s="446" t="s">
        <v>120</v>
      </c>
      <c r="B41" s="447" t="e">
        <f>EUR6_H!B39</f>
        <v>#DIV/0!</v>
      </c>
      <c r="C41" s="448" t="e">
        <f>EUR6_H!C39</f>
        <v>#DIV/0!</v>
      </c>
      <c r="D41" s="448" t="e">
        <f>EUR6_H!D39</f>
        <v>#DIV/0!</v>
      </c>
      <c r="E41" s="448" t="e">
        <f>EUR6_H!E39</f>
        <v>#DIV/0!</v>
      </c>
      <c r="F41" s="448" t="e">
        <f>EUR6_H!F39</f>
        <v>#DIV/0!</v>
      </c>
      <c r="G41" s="448" t="e">
        <f>EUR6_H!G39</f>
        <v>#DIV/0!</v>
      </c>
      <c r="H41" s="476"/>
      <c r="I41" s="454"/>
      <c r="J41" s="478" t="e">
        <f>EUR6_H!J39</f>
        <v>#DIV/0!</v>
      </c>
    </row>
    <row r="44" spans="1:10" ht="12.75" customHeight="1" x14ac:dyDescent="0.2">
      <c r="A44" s="406" t="s">
        <v>65</v>
      </c>
      <c r="B44" s="410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479"/>
      <c r="I46" s="563" t="s">
        <v>98</v>
      </c>
      <c r="J46" s="564" t="str">
        <f>J11</f>
        <v>Part du TJM</v>
      </c>
    </row>
    <row r="47" spans="1:10" ht="12.75" customHeight="1" thickBot="1" x14ac:dyDescent="0.25">
      <c r="H47" s="480"/>
      <c r="I47" s="563"/>
      <c r="J47" s="564"/>
    </row>
    <row r="48" spans="1:10" ht="12.75" customHeight="1" x14ac:dyDescent="0.2">
      <c r="H48" s="480"/>
      <c r="I48" s="460" t="s">
        <v>26</v>
      </c>
      <c r="J48" s="461" t="e">
        <f>EUR6_H!J45</f>
        <v>#DIV/0!</v>
      </c>
    </row>
    <row r="49" spans="8:10" ht="12.75" customHeight="1" x14ac:dyDescent="0.2">
      <c r="H49" s="480"/>
      <c r="I49" s="462" t="s">
        <v>27</v>
      </c>
      <c r="J49" s="463" t="e">
        <f>EUR6_H!J46</f>
        <v>#DIV/0!</v>
      </c>
    </row>
    <row r="50" spans="8:10" ht="12.75" customHeight="1" x14ac:dyDescent="0.2">
      <c r="H50" s="480"/>
      <c r="I50" s="462" t="s">
        <v>28</v>
      </c>
      <c r="J50" s="463" t="e">
        <f>EUR6_H!J47</f>
        <v>#DIV/0!</v>
      </c>
    </row>
    <row r="51" spans="8:10" ht="12.75" customHeight="1" x14ac:dyDescent="0.2">
      <c r="H51" s="480"/>
      <c r="I51" s="462" t="s">
        <v>29</v>
      </c>
      <c r="J51" s="463" t="e">
        <f>EUR6_H!J48</f>
        <v>#DIV/0!</v>
      </c>
    </row>
    <row r="52" spans="8:10" ht="12.75" customHeight="1" x14ac:dyDescent="0.2">
      <c r="H52" s="480"/>
      <c r="I52" s="462" t="s">
        <v>30</v>
      </c>
      <c r="J52" s="463" t="e">
        <f>EUR6_H!J49</f>
        <v>#DIV/0!</v>
      </c>
    </row>
    <row r="53" spans="8:10" ht="12.75" customHeight="1" x14ac:dyDescent="0.2">
      <c r="H53" s="480"/>
      <c r="I53" s="462" t="s">
        <v>31</v>
      </c>
      <c r="J53" s="463" t="e">
        <f>EUR6_H!J50</f>
        <v>#DIV/0!</v>
      </c>
    </row>
    <row r="54" spans="8:10" ht="12.75" customHeight="1" x14ac:dyDescent="0.2">
      <c r="H54" s="480"/>
      <c r="I54" s="462" t="s">
        <v>32</v>
      </c>
      <c r="J54" s="463" t="e">
        <f>EUR6_H!J51</f>
        <v>#DIV/0!</v>
      </c>
    </row>
    <row r="55" spans="8:10" ht="12.75" customHeight="1" x14ac:dyDescent="0.2">
      <c r="H55" s="480"/>
      <c r="I55" s="434" t="s">
        <v>33</v>
      </c>
      <c r="J55" s="464" t="e">
        <f>EUR6_H!J52</f>
        <v>#DIV/0!</v>
      </c>
    </row>
    <row r="56" spans="8:10" ht="12.75" customHeight="1" x14ac:dyDescent="0.2">
      <c r="H56" s="480"/>
      <c r="I56" s="462" t="s">
        <v>34</v>
      </c>
      <c r="J56" s="463" t="e">
        <f>EUR6_H!J53</f>
        <v>#DIV/0!</v>
      </c>
    </row>
    <row r="57" spans="8:10" ht="12.75" customHeight="1" x14ac:dyDescent="0.2">
      <c r="H57" s="480"/>
      <c r="I57" s="462" t="s">
        <v>35</v>
      </c>
      <c r="J57" s="463" t="e">
        <f>EUR6_H!J54</f>
        <v>#DIV/0!</v>
      </c>
    </row>
    <row r="58" spans="8:10" ht="12.75" customHeight="1" x14ac:dyDescent="0.2">
      <c r="H58" s="480"/>
      <c r="I58" s="462" t="s">
        <v>36</v>
      </c>
      <c r="J58" s="463" t="e">
        <f>EUR6_H!J55</f>
        <v>#DIV/0!</v>
      </c>
    </row>
    <row r="59" spans="8:10" ht="12.75" customHeight="1" x14ac:dyDescent="0.2">
      <c r="H59" s="480"/>
      <c r="I59" s="462" t="s">
        <v>37</v>
      </c>
      <c r="J59" s="463" t="e">
        <f>EUR6_H!J56</f>
        <v>#DIV/0!</v>
      </c>
    </row>
    <row r="60" spans="8:10" ht="12.75" customHeight="1" x14ac:dyDescent="0.2">
      <c r="H60" s="480"/>
      <c r="I60" s="465" t="s">
        <v>38</v>
      </c>
      <c r="J60" s="463" t="e">
        <f>EUR6_H!J57</f>
        <v>#DIV/0!</v>
      </c>
    </row>
    <row r="61" spans="8:10" ht="12.75" customHeight="1" x14ac:dyDescent="0.2">
      <c r="H61" s="480"/>
      <c r="I61" s="462" t="s">
        <v>39</v>
      </c>
      <c r="J61" s="463" t="e">
        <f>EUR6_H!J58</f>
        <v>#DIV/0!</v>
      </c>
    </row>
    <row r="62" spans="8:10" ht="12.75" customHeight="1" x14ac:dyDescent="0.2">
      <c r="H62" s="480"/>
      <c r="I62" s="462" t="s">
        <v>40</v>
      </c>
      <c r="J62" s="463" t="e">
        <f>EUR6_H!J59</f>
        <v>#DIV/0!</v>
      </c>
    </row>
    <row r="63" spans="8:10" ht="12.75" customHeight="1" x14ac:dyDescent="0.2">
      <c r="H63" s="480"/>
      <c r="I63" s="462" t="s">
        <v>41</v>
      </c>
      <c r="J63" s="463" t="e">
        <f>EUR6_H!J60</f>
        <v>#DIV/0!</v>
      </c>
    </row>
    <row r="64" spans="8:10" ht="12.75" customHeight="1" x14ac:dyDescent="0.2">
      <c r="H64" s="480"/>
      <c r="I64" s="462" t="s">
        <v>42</v>
      </c>
      <c r="J64" s="463" t="e">
        <f>EUR6_H!J61</f>
        <v>#DIV/0!</v>
      </c>
    </row>
    <row r="65" spans="1:10" ht="12.75" customHeight="1" x14ac:dyDescent="0.2">
      <c r="H65" s="480"/>
      <c r="I65" s="434" t="s">
        <v>43</v>
      </c>
      <c r="J65" s="464" t="e">
        <f>EUR6_H!J62</f>
        <v>#DIV/0!</v>
      </c>
    </row>
    <row r="66" spans="1:10" ht="12.75" customHeight="1" x14ac:dyDescent="0.2">
      <c r="H66" s="480"/>
      <c r="I66" s="462" t="s">
        <v>44</v>
      </c>
      <c r="J66" s="463" t="e">
        <f>EUR6_H!J63</f>
        <v>#DIV/0!</v>
      </c>
    </row>
    <row r="67" spans="1:10" ht="12.75" customHeight="1" x14ac:dyDescent="0.2">
      <c r="H67" s="480"/>
      <c r="I67" s="462" t="s">
        <v>45</v>
      </c>
      <c r="J67" s="463" t="e">
        <f>EUR6_H!J64</f>
        <v>#DIV/0!</v>
      </c>
    </row>
    <row r="68" spans="1:10" ht="12.75" customHeight="1" x14ac:dyDescent="0.2">
      <c r="H68" s="480"/>
      <c r="I68" s="462" t="s">
        <v>46</v>
      </c>
      <c r="J68" s="463" t="e">
        <f>EUR6_H!J65</f>
        <v>#DIV/0!</v>
      </c>
    </row>
    <row r="69" spans="1:10" ht="12.75" customHeight="1" x14ac:dyDescent="0.2">
      <c r="H69" s="480"/>
      <c r="I69" s="462" t="s">
        <v>47</v>
      </c>
      <c r="J69" s="463" t="e">
        <f>EUR6_H!J66</f>
        <v>#DIV/0!</v>
      </c>
    </row>
    <row r="70" spans="1:10" ht="12.75" customHeight="1" x14ac:dyDescent="0.2">
      <c r="H70" s="480"/>
      <c r="I70" s="462" t="s">
        <v>48</v>
      </c>
      <c r="J70" s="463" t="e">
        <f>EUR6_H!J67</f>
        <v>#DIV/0!</v>
      </c>
    </row>
    <row r="71" spans="1:10" ht="12.75" customHeight="1" thickBot="1" x14ac:dyDescent="0.25">
      <c r="H71" s="481"/>
      <c r="I71" s="417" t="s">
        <v>49</v>
      </c>
      <c r="J71" s="467" t="e">
        <f>EUR6_H!J68</f>
        <v>#DIV/0!</v>
      </c>
    </row>
    <row r="72" spans="1:10" ht="12.75" customHeight="1" thickBot="1" x14ac:dyDescent="0.25">
      <c r="H72" s="408"/>
      <c r="I72" s="468"/>
      <c r="J72" s="469"/>
    </row>
    <row r="73" spans="1:10" ht="13.5" customHeight="1" thickBot="1" x14ac:dyDescent="0.25">
      <c r="B73" s="470" t="str">
        <f t="shared" ref="B73:G73" si="0">B38</f>
        <v>CAR (1)</v>
      </c>
      <c r="C73" s="471" t="str">
        <f t="shared" si="0"/>
        <v>MR (2)</v>
      </c>
      <c r="D73" s="472" t="str">
        <f t="shared" si="0"/>
        <v>PW (11)</v>
      </c>
      <c r="E73" s="473" t="str">
        <f t="shared" si="0"/>
        <v>LIE (12)</v>
      </c>
      <c r="F73" s="474" t="str">
        <f t="shared" si="0"/>
        <v>LW (8)</v>
      </c>
      <c r="G73" s="475" t="str">
        <f t="shared" si="0"/>
        <v>LZ (9)</v>
      </c>
    </row>
    <row r="74" spans="1:10" ht="12.75" customHeight="1" x14ac:dyDescent="0.2">
      <c r="A74" s="439" t="s">
        <v>109</v>
      </c>
      <c r="B74" s="440" t="e">
        <f>EUR6_H!B69</f>
        <v>#DIV/0!</v>
      </c>
      <c r="C74" s="441" t="e">
        <f>EUR6_H!C69</f>
        <v>#DIV/0!</v>
      </c>
      <c r="D74" s="441" t="e">
        <f>EUR6_H!D69</f>
        <v>#DIV/0!</v>
      </c>
      <c r="E74" s="441" t="e">
        <f>EUR6_H!E69</f>
        <v>#DIV/0!</v>
      </c>
      <c r="F74" s="441" t="e">
        <f>EUR6_H!F69</f>
        <v>#DIV/0!</v>
      </c>
      <c r="G74" s="441" t="e">
        <f>EUR6_H!G69</f>
        <v>#DIV/0!</v>
      </c>
      <c r="H74" s="476"/>
      <c r="I74" s="454"/>
      <c r="J74" s="477" t="e">
        <f>EUR6_H!J69</f>
        <v>#DIV/0!</v>
      </c>
    </row>
    <row r="75" spans="1:10" ht="12.75" customHeight="1" x14ac:dyDescent="0.2">
      <c r="A75" s="429" t="s">
        <v>119</v>
      </c>
      <c r="B75" s="444" t="e">
        <f>EUR6_H!B70</f>
        <v>#DIV/0!</v>
      </c>
      <c r="C75" s="445" t="e">
        <f>EUR6_H!C70</f>
        <v>#DIV/0!</v>
      </c>
      <c r="D75" s="445" t="e">
        <f>EUR6_H!D70</f>
        <v>#DIV/0!</v>
      </c>
      <c r="E75" s="445" t="e">
        <f>EUR6_H!E70</f>
        <v>#DIV/0!</v>
      </c>
      <c r="F75" s="445" t="e">
        <f>EUR6_H!F70</f>
        <v>#DIV/0!</v>
      </c>
      <c r="G75" s="445" t="e">
        <f>EUR6_H!G70</f>
        <v>#DIV/0!</v>
      </c>
      <c r="H75" s="476"/>
      <c r="I75" s="454"/>
      <c r="J75" s="464" t="e">
        <f>EUR6_H!J70</f>
        <v>#DIV/0!</v>
      </c>
    </row>
    <row r="76" spans="1:10" ht="13.5" customHeight="1" thickBot="1" x14ac:dyDescent="0.25">
      <c r="A76" s="446" t="s">
        <v>120</v>
      </c>
      <c r="B76" s="447" t="e">
        <f>EUR6_H!B71</f>
        <v>#DIV/0!</v>
      </c>
      <c r="C76" s="448" t="e">
        <f>EUR6_H!C71</f>
        <v>#DIV/0!</v>
      </c>
      <c r="D76" s="448" t="e">
        <f>EUR6_H!D71</f>
        <v>#DIV/0!</v>
      </c>
      <c r="E76" s="448" t="e">
        <f>EUR6_H!E71</f>
        <v>#DIV/0!</v>
      </c>
      <c r="F76" s="448" t="e">
        <f>EUR6_H!F71</f>
        <v>#DIV/0!</v>
      </c>
      <c r="G76" s="448" t="e">
        <f>EUR6_H!G71</f>
        <v>#DIV/0!</v>
      </c>
      <c r="H76" s="476"/>
      <c r="I76" s="454"/>
      <c r="J76" s="478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2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7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95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64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65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142</v>
      </c>
      <c r="J6" s="11"/>
      <c r="N6" s="95"/>
    </row>
    <row r="7" spans="1:15" ht="16.149999999999999" customHeight="1" x14ac:dyDescent="0.2">
      <c r="A7" s="14"/>
      <c r="C7" s="18"/>
      <c r="G7" s="108"/>
      <c r="K7" s="11"/>
      <c r="N7" s="95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31" t="s">
        <v>64</v>
      </c>
      <c r="B10" s="5">
        <f>B4</f>
        <v>0</v>
      </c>
    </row>
    <row r="11" spans="1:15" ht="24.75" customHeight="1" x14ac:dyDescent="0.2">
      <c r="A11" s="565"/>
      <c r="B11" s="565"/>
      <c r="C11" s="565"/>
      <c r="D11" s="565"/>
      <c r="E11" s="565"/>
      <c r="F11" s="565"/>
      <c r="G11" s="565"/>
      <c r="H11" s="565"/>
      <c r="I11" s="565"/>
      <c r="J11" s="565"/>
      <c r="K11" s="565"/>
      <c r="L11" s="565"/>
      <c r="M11" s="565"/>
      <c r="N11" s="565"/>
      <c r="O11" s="565"/>
    </row>
    <row r="12" spans="1:15" s="5" customFormat="1" ht="18.600000000000001" customHeight="1" x14ac:dyDescent="0.2">
      <c r="B12" s="529" t="str">
        <f>"Distribution de la Vitesse par tranche horaire  -  Cumuls sur 7 jours (Lu - Di)"</f>
        <v>Distribution de la Vitesse par tranche horaire  -  Cumuls sur 7 jours (Lu - Di)</v>
      </c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29"/>
      <c r="N12" s="233"/>
      <c r="O12" s="234" t="s">
        <v>108</v>
      </c>
    </row>
    <row r="13" spans="1:15" ht="14.65" customHeight="1" x14ac:dyDescent="0.2">
      <c r="A13" s="123" t="s">
        <v>98</v>
      </c>
      <c r="B13" s="306" t="s">
        <v>143</v>
      </c>
      <c r="C13" s="126" t="s">
        <v>144</v>
      </c>
      <c r="D13" s="126" t="s">
        <v>145</v>
      </c>
      <c r="E13" s="126" t="s">
        <v>146</v>
      </c>
      <c r="F13" s="126" t="s">
        <v>147</v>
      </c>
      <c r="G13" s="126" t="s">
        <v>148</v>
      </c>
      <c r="H13" s="126" t="s">
        <v>149</v>
      </c>
      <c r="I13" s="126" t="s">
        <v>150</v>
      </c>
      <c r="J13" s="126" t="s">
        <v>151</v>
      </c>
      <c r="K13" s="126" t="s">
        <v>152</v>
      </c>
      <c r="L13" s="126" t="s">
        <v>153</v>
      </c>
      <c r="M13" s="128" t="s">
        <v>154</v>
      </c>
      <c r="O13" s="238" t="s">
        <v>101</v>
      </c>
    </row>
    <row r="14" spans="1:15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143">
        <f>Data_speed!L5</f>
        <v>0</v>
      </c>
      <c r="M14" s="242">
        <f>Data_speed!M5</f>
        <v>0</v>
      </c>
      <c r="O14" s="309">
        <f>CV_C!T14</f>
        <v>0</v>
      </c>
    </row>
    <row r="15" spans="1:15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7">
        <f>Data_speed!L6</f>
        <v>0</v>
      </c>
      <c r="M15" s="249">
        <f>Data_speed!M6</f>
        <v>0</v>
      </c>
      <c r="O15" s="243">
        <f>CV_C!T15</f>
        <v>0</v>
      </c>
    </row>
    <row r="16" spans="1:15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7">
        <f>Data_speed!L7</f>
        <v>0</v>
      </c>
      <c r="M16" s="249">
        <f>Data_speed!M7</f>
        <v>0</v>
      </c>
      <c r="O16" s="243">
        <f>CV_C!T16</f>
        <v>0</v>
      </c>
    </row>
    <row r="17" spans="1:15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7">
        <f>Data_speed!L8</f>
        <v>0</v>
      </c>
      <c r="M17" s="249">
        <f>Data_speed!M8</f>
        <v>0</v>
      </c>
      <c r="O17" s="243">
        <f>CV_C!T17</f>
        <v>0</v>
      </c>
    </row>
    <row r="18" spans="1:15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7">
        <f>Data_speed!L9</f>
        <v>0</v>
      </c>
      <c r="M18" s="249">
        <f>Data_speed!M9</f>
        <v>0</v>
      </c>
      <c r="O18" s="243">
        <f>CV_C!T18</f>
        <v>0</v>
      </c>
    </row>
    <row r="19" spans="1:15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7">
        <f>Data_speed!L10</f>
        <v>0</v>
      </c>
      <c r="M19" s="249">
        <f>Data_speed!M10</f>
        <v>0</v>
      </c>
      <c r="O19" s="243">
        <f>CV_C!T19</f>
        <v>0</v>
      </c>
    </row>
    <row r="20" spans="1:15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7">
        <f>Data_speed!L11</f>
        <v>0</v>
      </c>
      <c r="M20" s="249">
        <f>Data_speed!M11</f>
        <v>0</v>
      </c>
      <c r="O20" s="243">
        <f>CV_C!T20</f>
        <v>0</v>
      </c>
    </row>
    <row r="21" spans="1:15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3">
        <f>Data_speed!L12</f>
        <v>0</v>
      </c>
      <c r="M21" s="255">
        <f>Data_speed!M12</f>
        <v>0</v>
      </c>
      <c r="N21" s="339"/>
      <c r="O21" s="256">
        <f>CV_C!T21</f>
        <v>0</v>
      </c>
    </row>
    <row r="22" spans="1:15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7">
        <f>Data_speed!L13</f>
        <v>0</v>
      </c>
      <c r="M22" s="249">
        <f>Data_speed!M13</f>
        <v>0</v>
      </c>
      <c r="O22" s="243">
        <f>CV_C!T22</f>
        <v>0</v>
      </c>
    </row>
    <row r="23" spans="1:15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7">
        <f>Data_speed!L14</f>
        <v>0</v>
      </c>
      <c r="M23" s="249">
        <f>Data_speed!M14</f>
        <v>0</v>
      </c>
      <c r="O23" s="243">
        <f>CV_C!T23</f>
        <v>0</v>
      </c>
    </row>
    <row r="24" spans="1:15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7">
        <f>Data_speed!L15</f>
        <v>0</v>
      </c>
      <c r="M24" s="249">
        <f>Data_speed!M15</f>
        <v>0</v>
      </c>
      <c r="O24" s="243">
        <f>CV_C!T24</f>
        <v>0</v>
      </c>
    </row>
    <row r="25" spans="1:15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7">
        <f>Data_speed!L16</f>
        <v>0</v>
      </c>
      <c r="M25" s="249">
        <f>Data_speed!M16</f>
        <v>0</v>
      </c>
      <c r="O25" s="243">
        <f>CV_C!T25</f>
        <v>0</v>
      </c>
    </row>
    <row r="26" spans="1:15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7">
        <f>Data_speed!L17</f>
        <v>0</v>
      </c>
      <c r="M26" s="249">
        <f>Data_speed!M17</f>
        <v>0</v>
      </c>
      <c r="O26" s="243">
        <f>CV_C!T26</f>
        <v>0</v>
      </c>
    </row>
    <row r="27" spans="1:15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7">
        <f>Data_speed!L18</f>
        <v>0</v>
      </c>
      <c r="M27" s="249">
        <f>Data_speed!M18</f>
        <v>0</v>
      </c>
      <c r="O27" s="243">
        <f>CV_C!T27</f>
        <v>0</v>
      </c>
    </row>
    <row r="28" spans="1:15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7">
        <f>Data_speed!L19</f>
        <v>0</v>
      </c>
      <c r="M28" s="249">
        <f>Data_speed!M19</f>
        <v>0</v>
      </c>
      <c r="O28" s="243">
        <f>CV_C!T28</f>
        <v>0</v>
      </c>
    </row>
    <row r="29" spans="1:15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7">
        <f>Data_speed!L20</f>
        <v>0</v>
      </c>
      <c r="M29" s="249">
        <f>Data_speed!M20</f>
        <v>0</v>
      </c>
      <c r="O29" s="243">
        <f>CV_C!T29</f>
        <v>0</v>
      </c>
    </row>
    <row r="30" spans="1:15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7">
        <f>Data_speed!L21</f>
        <v>0</v>
      </c>
      <c r="M30" s="249">
        <f>Data_speed!M21</f>
        <v>0</v>
      </c>
      <c r="O30" s="243">
        <f>CV_C!T30</f>
        <v>0</v>
      </c>
    </row>
    <row r="31" spans="1:15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3">
        <f>Data_speed!L22</f>
        <v>0</v>
      </c>
      <c r="M31" s="255">
        <f>Data_speed!M22</f>
        <v>0</v>
      </c>
      <c r="N31" s="339"/>
      <c r="O31" s="256">
        <f>CV_C!T31</f>
        <v>0</v>
      </c>
    </row>
    <row r="32" spans="1:15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7">
        <f>Data_speed!L23</f>
        <v>0</v>
      </c>
      <c r="M32" s="249">
        <f>Data_speed!M23</f>
        <v>0</v>
      </c>
      <c r="O32" s="243">
        <f>CV_C!T32</f>
        <v>0</v>
      </c>
    </row>
    <row r="33" spans="1:15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7">
        <f>Data_speed!L24</f>
        <v>0</v>
      </c>
      <c r="M33" s="249">
        <f>Data_speed!M24</f>
        <v>0</v>
      </c>
      <c r="O33" s="243">
        <f>CV_C!T33</f>
        <v>0</v>
      </c>
    </row>
    <row r="34" spans="1:15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7">
        <f>Data_speed!L25</f>
        <v>0</v>
      </c>
      <c r="M34" s="249">
        <f>Data_speed!M25</f>
        <v>0</v>
      </c>
      <c r="O34" s="243">
        <f>CV_C!T34</f>
        <v>0</v>
      </c>
    </row>
    <row r="35" spans="1:15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7">
        <f>Data_speed!L26</f>
        <v>0</v>
      </c>
      <c r="M35" s="249">
        <f>Data_speed!M26</f>
        <v>0</v>
      </c>
      <c r="O35" s="243">
        <f>CV_C!T35</f>
        <v>0</v>
      </c>
    </row>
    <row r="36" spans="1:15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7">
        <f>Data_speed!L27</f>
        <v>0</v>
      </c>
      <c r="M36" s="249">
        <f>Data_speed!M27</f>
        <v>0</v>
      </c>
      <c r="O36" s="243">
        <f>CV_C!T36</f>
        <v>0</v>
      </c>
    </row>
    <row r="37" spans="1:15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59">
        <f>Data_speed!L28</f>
        <v>0</v>
      </c>
      <c r="M37" s="261">
        <f>Data_speed!M28</f>
        <v>0</v>
      </c>
      <c r="O37" s="262">
        <f>CV_C!T37</f>
        <v>0</v>
      </c>
    </row>
    <row r="38" spans="1:15" ht="7.5" customHeight="1" x14ac:dyDescent="0.2"/>
    <row r="39" spans="1:15" ht="14.65" customHeight="1" x14ac:dyDescent="0.2">
      <c r="A39" s="263" t="s">
        <v>109</v>
      </c>
      <c r="B39" s="340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2" t="e">
        <f>SUM(M14:M37)/Data_speed!$O$29</f>
        <v>#DIV/0!</v>
      </c>
      <c r="O39" s="300" t="e">
        <f>SUM(B39:M39)</f>
        <v>#DIV/0!</v>
      </c>
    </row>
    <row r="40" spans="1:15" ht="14.65" customHeight="1" x14ac:dyDescent="0.2">
      <c r="A40" s="251" t="s">
        <v>119</v>
      </c>
      <c r="B40" s="343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5" t="e">
        <f>SUM(M20:M35)/Data_speed!$O$29</f>
        <v>#DIV/0!</v>
      </c>
      <c r="O40" s="287" t="e">
        <f>SUM(B40:M40)</f>
        <v>#DIV/0!</v>
      </c>
    </row>
    <row r="41" spans="1:15" ht="14.65" customHeight="1" x14ac:dyDescent="0.2">
      <c r="A41" s="272" t="s">
        <v>120</v>
      </c>
      <c r="B41" s="346" t="e">
        <f t="shared" ref="B41:M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8" t="e">
        <f t="shared" si="0"/>
        <v>#DIV/0!</v>
      </c>
      <c r="N41" s="349"/>
      <c r="O41" s="301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/>
    <row r="44" spans="1:15" ht="3" customHeight="1" x14ac:dyDescent="0.2"/>
    <row r="45" spans="1:15" ht="14.65" customHeight="1" x14ac:dyDescent="0.2">
      <c r="A45" s="231" t="s">
        <v>65</v>
      </c>
      <c r="B45" s="5">
        <f>B5</f>
        <v>0</v>
      </c>
    </row>
    <row r="46" spans="1:15" ht="24.75" customHeight="1" x14ac:dyDescent="0.2">
      <c r="A46" s="565"/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</row>
    <row r="47" spans="1:15" ht="18.600000000000001" customHeight="1" x14ac:dyDescent="0.2">
      <c r="A47" s="5"/>
      <c r="B47" s="529" t="str">
        <f>B12</f>
        <v>Distribution de la Vitesse par tranche horaire  -  Cumuls sur 7 jours (Lu - Di)</v>
      </c>
      <c r="C47" s="529"/>
      <c r="D47" s="529"/>
      <c r="E47" s="529"/>
      <c r="F47" s="529"/>
      <c r="G47" s="529"/>
      <c r="H47" s="529"/>
      <c r="I47" s="529"/>
      <c r="J47" s="529"/>
      <c r="K47" s="529"/>
      <c r="L47" s="529"/>
      <c r="M47" s="529"/>
      <c r="N47" s="233"/>
      <c r="O47" s="234" t="str">
        <f>O12</f>
        <v>THM</v>
      </c>
    </row>
    <row r="48" spans="1:15" ht="14.65" customHeight="1" x14ac:dyDescent="0.2">
      <c r="A48" s="123" t="s">
        <v>98</v>
      </c>
      <c r="B48" s="306" t="str">
        <f>B13</f>
        <v>30 km/h</v>
      </c>
      <c r="C48" s="126" t="str">
        <f t="shared" ref="C48:M48" si="1">C13</f>
        <v>40 km/h</v>
      </c>
      <c r="D48" s="126" t="str">
        <f t="shared" si="1"/>
        <v>50 km/h</v>
      </c>
      <c r="E48" s="126" t="str">
        <f t="shared" si="1"/>
        <v>60 km/h</v>
      </c>
      <c r="F48" s="126" t="str">
        <f t="shared" si="1"/>
        <v>70 km/h</v>
      </c>
      <c r="G48" s="126" t="str">
        <f t="shared" si="1"/>
        <v>80 km/h</v>
      </c>
      <c r="H48" s="126" t="str">
        <f t="shared" si="1"/>
        <v>90 km/h</v>
      </c>
      <c r="I48" s="126" t="str">
        <f t="shared" si="1"/>
        <v>100 km/h</v>
      </c>
      <c r="J48" s="126" t="str">
        <f t="shared" si="1"/>
        <v>110 km/h</v>
      </c>
      <c r="K48" s="126" t="str">
        <f t="shared" si="1"/>
        <v>120 km/h</v>
      </c>
      <c r="L48" s="126" t="str">
        <f t="shared" si="1"/>
        <v>130 km/h</v>
      </c>
      <c r="M48" s="128" t="str">
        <f t="shared" si="1"/>
        <v>&gt; 130 km/h</v>
      </c>
      <c r="O48" s="238" t="s">
        <v>101</v>
      </c>
    </row>
    <row r="49" spans="1:15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143">
        <f>Data_speed!L33</f>
        <v>0</v>
      </c>
      <c r="M49" s="242">
        <f>Data_speed!M33</f>
        <v>0</v>
      </c>
      <c r="O49" s="309">
        <f>CV_C!AD14</f>
        <v>0</v>
      </c>
    </row>
    <row r="50" spans="1:15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7">
        <f>Data_speed!L34</f>
        <v>0</v>
      </c>
      <c r="M50" s="249">
        <f>Data_speed!M34</f>
        <v>0</v>
      </c>
      <c r="O50" s="243">
        <f>CV_C!AD15</f>
        <v>0</v>
      </c>
    </row>
    <row r="51" spans="1:15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7">
        <f>Data_speed!L35</f>
        <v>0</v>
      </c>
      <c r="M51" s="249">
        <f>Data_speed!M35</f>
        <v>0</v>
      </c>
      <c r="O51" s="243">
        <f>CV_C!AD16</f>
        <v>0</v>
      </c>
    </row>
    <row r="52" spans="1:15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7">
        <f>Data_speed!L36</f>
        <v>0</v>
      </c>
      <c r="M52" s="249">
        <f>Data_speed!M36</f>
        <v>0</v>
      </c>
      <c r="O52" s="243">
        <f>CV_C!AD17</f>
        <v>0</v>
      </c>
    </row>
    <row r="53" spans="1:15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7">
        <f>Data_speed!L37</f>
        <v>0</v>
      </c>
      <c r="M53" s="249">
        <f>Data_speed!M37</f>
        <v>0</v>
      </c>
      <c r="O53" s="243">
        <f>CV_C!AD18</f>
        <v>0</v>
      </c>
    </row>
    <row r="54" spans="1:15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7">
        <f>Data_speed!L38</f>
        <v>0</v>
      </c>
      <c r="M54" s="249">
        <f>Data_speed!M38</f>
        <v>0</v>
      </c>
      <c r="O54" s="243">
        <f>CV_C!AD19</f>
        <v>0</v>
      </c>
    </row>
    <row r="55" spans="1:15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7">
        <f>Data_speed!L39</f>
        <v>0</v>
      </c>
      <c r="M55" s="249">
        <f>Data_speed!M39</f>
        <v>0</v>
      </c>
      <c r="O55" s="243">
        <f>CV_C!AD20</f>
        <v>0</v>
      </c>
    </row>
    <row r="56" spans="1:15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3">
        <f>Data_speed!L40</f>
        <v>0</v>
      </c>
      <c r="M56" s="255">
        <f>Data_speed!M40</f>
        <v>0</v>
      </c>
      <c r="N56" s="339"/>
      <c r="O56" s="256">
        <f>CV_C!AD21</f>
        <v>0</v>
      </c>
    </row>
    <row r="57" spans="1:15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7">
        <f>Data_speed!L41</f>
        <v>0</v>
      </c>
      <c r="M57" s="249">
        <f>Data_speed!M41</f>
        <v>0</v>
      </c>
      <c r="O57" s="243">
        <f>CV_C!AD22</f>
        <v>0</v>
      </c>
    </row>
    <row r="58" spans="1:15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7">
        <f>Data_speed!L42</f>
        <v>0</v>
      </c>
      <c r="M58" s="249">
        <f>Data_speed!M42</f>
        <v>0</v>
      </c>
      <c r="O58" s="243">
        <f>CV_C!AD23</f>
        <v>0</v>
      </c>
    </row>
    <row r="59" spans="1:15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7">
        <f>Data_speed!L43</f>
        <v>0</v>
      </c>
      <c r="M59" s="249">
        <f>Data_speed!M43</f>
        <v>0</v>
      </c>
      <c r="O59" s="243">
        <f>CV_C!AD24</f>
        <v>0</v>
      </c>
    </row>
    <row r="60" spans="1:15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7">
        <f>Data_speed!L44</f>
        <v>0</v>
      </c>
      <c r="M60" s="249">
        <f>Data_speed!M44</f>
        <v>0</v>
      </c>
      <c r="O60" s="243">
        <f>CV_C!AD25</f>
        <v>0</v>
      </c>
    </row>
    <row r="61" spans="1:15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7">
        <f>Data_speed!L45</f>
        <v>0</v>
      </c>
      <c r="M61" s="249">
        <f>Data_speed!M45</f>
        <v>0</v>
      </c>
      <c r="O61" s="243">
        <f>CV_C!AD26</f>
        <v>0</v>
      </c>
    </row>
    <row r="62" spans="1:15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7">
        <f>Data_speed!L46</f>
        <v>0</v>
      </c>
      <c r="M62" s="249">
        <f>Data_speed!M46</f>
        <v>0</v>
      </c>
      <c r="O62" s="243">
        <f>CV_C!AD27</f>
        <v>0</v>
      </c>
    </row>
    <row r="63" spans="1:15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7">
        <f>Data_speed!L47</f>
        <v>0</v>
      </c>
      <c r="M63" s="249">
        <f>Data_speed!M47</f>
        <v>0</v>
      </c>
      <c r="O63" s="243">
        <f>CV_C!AD28</f>
        <v>0</v>
      </c>
    </row>
    <row r="64" spans="1:15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7">
        <f>Data_speed!L48</f>
        <v>0</v>
      </c>
      <c r="M64" s="249">
        <f>Data_speed!M48</f>
        <v>0</v>
      </c>
      <c r="O64" s="243">
        <f>CV_C!AD29</f>
        <v>0</v>
      </c>
    </row>
    <row r="65" spans="1:15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7">
        <f>Data_speed!L49</f>
        <v>0</v>
      </c>
      <c r="M65" s="249">
        <f>Data_speed!M49</f>
        <v>0</v>
      </c>
      <c r="O65" s="243">
        <f>CV_C!AD30</f>
        <v>0</v>
      </c>
    </row>
    <row r="66" spans="1:15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3">
        <f>Data_speed!L50</f>
        <v>0</v>
      </c>
      <c r="M66" s="255">
        <f>Data_speed!M50</f>
        <v>0</v>
      </c>
      <c r="N66" s="339"/>
      <c r="O66" s="256">
        <f>CV_C!AD31</f>
        <v>0</v>
      </c>
    </row>
    <row r="67" spans="1:15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7">
        <f>Data_speed!L51</f>
        <v>0</v>
      </c>
      <c r="M67" s="249">
        <f>Data_speed!M51</f>
        <v>0</v>
      </c>
      <c r="O67" s="243">
        <f>CV_C!AD32</f>
        <v>0</v>
      </c>
    </row>
    <row r="68" spans="1:15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7">
        <f>Data_speed!L52</f>
        <v>0</v>
      </c>
      <c r="M68" s="249">
        <f>Data_speed!M52</f>
        <v>0</v>
      </c>
      <c r="O68" s="243">
        <f>CV_C!AD33</f>
        <v>0</v>
      </c>
    </row>
    <row r="69" spans="1:15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7">
        <f>Data_speed!L53</f>
        <v>0</v>
      </c>
      <c r="M69" s="249">
        <f>Data_speed!M53</f>
        <v>0</v>
      </c>
      <c r="O69" s="243">
        <f>CV_C!AD34</f>
        <v>0</v>
      </c>
    </row>
    <row r="70" spans="1:15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7">
        <f>Data_speed!L54</f>
        <v>0</v>
      </c>
      <c r="M70" s="249">
        <f>Data_speed!M54</f>
        <v>0</v>
      </c>
      <c r="O70" s="243">
        <f>CV_C!AD35</f>
        <v>0</v>
      </c>
    </row>
    <row r="71" spans="1:15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7">
        <f>Data_speed!L55</f>
        <v>0</v>
      </c>
      <c r="M71" s="249">
        <f>Data_speed!M55</f>
        <v>0</v>
      </c>
      <c r="O71" s="243">
        <f>CV_C!AD36</f>
        <v>0</v>
      </c>
    </row>
    <row r="72" spans="1:15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59">
        <f>Data_speed!L56</f>
        <v>0</v>
      </c>
      <c r="M72" s="261">
        <f>Data_speed!M56</f>
        <v>0</v>
      </c>
      <c r="O72" s="262">
        <f>CV_C!AD37</f>
        <v>0</v>
      </c>
    </row>
    <row r="73" spans="1:15" ht="7.5" customHeight="1" x14ac:dyDescent="0.2"/>
    <row r="74" spans="1:15" ht="14.65" customHeight="1" x14ac:dyDescent="0.2">
      <c r="A74" s="263" t="s">
        <v>109</v>
      </c>
      <c r="B74" s="340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2" t="e">
        <f>SUM(M49:M72)/Data_speed!$O$57</f>
        <v>#DIV/0!</v>
      </c>
      <c r="O74" s="300" t="e">
        <f>SUM(B74:M74)</f>
        <v>#DIV/0!</v>
      </c>
    </row>
    <row r="75" spans="1:15" ht="14.65" customHeight="1" x14ac:dyDescent="0.2">
      <c r="A75" s="251" t="s">
        <v>119</v>
      </c>
      <c r="B75" s="343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5" t="e">
        <f>SUM(M55:M70)/Data_speed!$O$57</f>
        <v>#DIV/0!</v>
      </c>
      <c r="O75" s="287" t="e">
        <f>SUM(B75:M75)</f>
        <v>#DIV/0!</v>
      </c>
    </row>
    <row r="76" spans="1:15" ht="14.65" customHeight="1" x14ac:dyDescent="0.2">
      <c r="A76" s="272" t="s">
        <v>120</v>
      </c>
      <c r="B76" s="346" t="e">
        <f t="shared" ref="B76:M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8" t="e">
        <f t="shared" si="2"/>
        <v>#DIV/0!</v>
      </c>
      <c r="N76" s="349"/>
      <c r="O76" s="301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9"/>
    </row>
    <row r="2" spans="1:21" ht="19.5" customHeight="1" x14ac:dyDescent="0.25">
      <c r="A2" s="14">
        <f>Data_count!B4</f>
        <v>0</v>
      </c>
      <c r="J2" s="15">
        <f>Data_count!B5</f>
        <v>0</v>
      </c>
      <c r="Q2" s="350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64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65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142</v>
      </c>
      <c r="N6" s="149"/>
    </row>
    <row r="7" spans="1:21" ht="16.149999999999999" customHeight="1" x14ac:dyDescent="0.2">
      <c r="A7" s="14"/>
      <c r="C7" s="18"/>
      <c r="G7" s="108"/>
      <c r="K7" s="11"/>
      <c r="N7" s="149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31" t="s">
        <v>64</v>
      </c>
      <c r="B10" s="5">
        <f>B4</f>
        <v>0</v>
      </c>
    </row>
    <row r="11" spans="1:21" ht="24.75" customHeight="1" x14ac:dyDescent="0.2">
      <c r="A11" s="565" t="str">
        <f>"Vitesse moyenne = "&amp;INT(U39)&amp;" km/h"</f>
        <v>Vitesse moyenne = 0 km/h</v>
      </c>
      <c r="B11" s="565"/>
      <c r="C11" s="565"/>
      <c r="D11" s="565"/>
      <c r="E11" s="565"/>
      <c r="F11" s="565"/>
      <c r="G11" s="565"/>
      <c r="H11" s="565"/>
      <c r="I11" s="565"/>
      <c r="J11" s="565"/>
      <c r="K11" s="565"/>
      <c r="L11" s="565"/>
      <c r="M11" s="565"/>
      <c r="N11" s="565"/>
      <c r="O11" s="565"/>
      <c r="P11" s="565"/>
      <c r="Q11" s="565"/>
      <c r="R11" s="565"/>
      <c r="S11" s="565"/>
      <c r="T11" s="565"/>
      <c r="U11" s="565"/>
    </row>
    <row r="12" spans="1:21" s="5" customFormat="1" ht="18.600000000000001" customHeight="1" x14ac:dyDescent="0.2">
      <c r="B12" s="529" t="str">
        <f>"Distribution de la Vitesse par tranche horaire  -  Cumuls sur 7 jours (Lu - Di)"</f>
        <v>Distribution de la Vitesse par tranche horaire  -  Cumuls sur 7 jours (Lu - Di)</v>
      </c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29"/>
      <c r="N12" s="529"/>
      <c r="O12" s="233"/>
      <c r="P12" s="234" t="s">
        <v>108</v>
      </c>
      <c r="Q12" s="305"/>
      <c r="R12" s="529" t="s">
        <v>155</v>
      </c>
      <c r="S12" s="529"/>
      <c r="T12" s="529"/>
      <c r="U12" s="529"/>
    </row>
    <row r="13" spans="1:21" ht="14.65" customHeight="1" x14ac:dyDescent="0.2">
      <c r="A13" s="123" t="s">
        <v>98</v>
      </c>
      <c r="B13" s="325" t="s">
        <v>156</v>
      </c>
      <c r="C13" s="126" t="s">
        <v>157</v>
      </c>
      <c r="D13" s="126" t="s">
        <v>143</v>
      </c>
      <c r="E13" s="126" t="s">
        <v>144</v>
      </c>
      <c r="F13" s="126" t="s">
        <v>145</v>
      </c>
      <c r="G13" s="126" t="s">
        <v>146</v>
      </c>
      <c r="H13" s="126" t="s">
        <v>147</v>
      </c>
      <c r="I13" s="126" t="s">
        <v>148</v>
      </c>
      <c r="J13" s="126" t="s">
        <v>149</v>
      </c>
      <c r="K13" s="126" t="s">
        <v>150</v>
      </c>
      <c r="L13" s="126" t="s">
        <v>151</v>
      </c>
      <c r="M13" s="126" t="s">
        <v>152</v>
      </c>
      <c r="N13" s="127" t="s">
        <v>158</v>
      </c>
      <c r="O13" s="67"/>
      <c r="P13" s="238" t="s">
        <v>101</v>
      </c>
      <c r="Q13" s="95"/>
      <c r="R13" s="351" t="s">
        <v>159</v>
      </c>
      <c r="S13" s="352" t="s">
        <v>160</v>
      </c>
      <c r="T13" s="352" t="s">
        <v>161</v>
      </c>
      <c r="U13" s="353" t="s">
        <v>162</v>
      </c>
    </row>
    <row r="14" spans="1:21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241">
        <f>Data_speed!L5</f>
        <v>0</v>
      </c>
      <c r="M14" s="143">
        <f>Data_speed!M5</f>
        <v>0</v>
      </c>
      <c r="N14" s="242">
        <f>Data_speed!N5</f>
        <v>0</v>
      </c>
      <c r="P14" s="309">
        <f>CV_C!T14</f>
        <v>0</v>
      </c>
      <c r="Q14" s="308"/>
      <c r="R14" s="354">
        <f>Data_speed!P5</f>
        <v>0</v>
      </c>
      <c r="S14" s="355">
        <f>Data_speed!Q5</f>
        <v>0</v>
      </c>
      <c r="T14" s="355">
        <f>Data_speed!R5</f>
        <v>0</v>
      </c>
      <c r="U14" s="356">
        <f>Data_speed!S5</f>
        <v>0</v>
      </c>
    </row>
    <row r="15" spans="1:21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8">
        <f>Data_speed!L6</f>
        <v>0</v>
      </c>
      <c r="M15" s="247">
        <f>Data_speed!M6</f>
        <v>0</v>
      </c>
      <c r="N15" s="249">
        <f>Data_speed!N6</f>
        <v>0</v>
      </c>
      <c r="P15" s="243">
        <f>CV_C!T15</f>
        <v>0</v>
      </c>
      <c r="Q15" s="308"/>
      <c r="R15" s="357">
        <f>Data_speed!P6</f>
        <v>0</v>
      </c>
      <c r="S15" s="144">
        <f>Data_speed!Q6</f>
        <v>0</v>
      </c>
      <c r="T15" s="144">
        <f>Data_speed!R6</f>
        <v>0</v>
      </c>
      <c r="U15" s="358">
        <f>Data_speed!S6</f>
        <v>0</v>
      </c>
    </row>
    <row r="16" spans="1:21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8">
        <f>Data_speed!L7</f>
        <v>0</v>
      </c>
      <c r="M16" s="247">
        <f>Data_speed!M7</f>
        <v>0</v>
      </c>
      <c r="N16" s="249">
        <f>Data_speed!N7</f>
        <v>0</v>
      </c>
      <c r="P16" s="243">
        <f>CV_C!T16</f>
        <v>0</v>
      </c>
      <c r="Q16" s="308"/>
      <c r="R16" s="357">
        <f>Data_speed!P7</f>
        <v>0</v>
      </c>
      <c r="S16" s="144">
        <f>Data_speed!Q7</f>
        <v>0</v>
      </c>
      <c r="T16" s="144">
        <f>Data_speed!R7</f>
        <v>0</v>
      </c>
      <c r="U16" s="358">
        <f>Data_speed!S7</f>
        <v>0</v>
      </c>
    </row>
    <row r="17" spans="1:21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8">
        <f>Data_speed!L8</f>
        <v>0</v>
      </c>
      <c r="M17" s="247">
        <f>Data_speed!M8</f>
        <v>0</v>
      </c>
      <c r="N17" s="249">
        <f>Data_speed!N8</f>
        <v>0</v>
      </c>
      <c r="P17" s="243">
        <f>CV_C!T17</f>
        <v>0</v>
      </c>
      <c r="Q17" s="308"/>
      <c r="R17" s="357">
        <f>Data_speed!P8</f>
        <v>0</v>
      </c>
      <c r="S17" s="144">
        <f>Data_speed!Q8</f>
        <v>0</v>
      </c>
      <c r="T17" s="144">
        <f>Data_speed!R8</f>
        <v>0</v>
      </c>
      <c r="U17" s="358">
        <f>Data_speed!S8</f>
        <v>0</v>
      </c>
    </row>
    <row r="18" spans="1:21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8">
        <f>Data_speed!L9</f>
        <v>0</v>
      </c>
      <c r="M18" s="247">
        <f>Data_speed!M9</f>
        <v>0</v>
      </c>
      <c r="N18" s="249">
        <f>Data_speed!N9</f>
        <v>0</v>
      </c>
      <c r="P18" s="243">
        <f>CV_C!T18</f>
        <v>0</v>
      </c>
      <c r="Q18" s="308"/>
      <c r="R18" s="357">
        <f>Data_speed!P9</f>
        <v>0</v>
      </c>
      <c r="S18" s="144">
        <f>Data_speed!Q9</f>
        <v>0</v>
      </c>
      <c r="T18" s="144">
        <f>Data_speed!R9</f>
        <v>0</v>
      </c>
      <c r="U18" s="358">
        <f>Data_speed!S9</f>
        <v>0</v>
      </c>
    </row>
    <row r="19" spans="1:21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8">
        <f>Data_speed!L10</f>
        <v>0</v>
      </c>
      <c r="M19" s="247">
        <f>Data_speed!M10</f>
        <v>0</v>
      </c>
      <c r="N19" s="249">
        <f>Data_speed!N10</f>
        <v>0</v>
      </c>
      <c r="P19" s="243">
        <f>CV_C!T19</f>
        <v>0</v>
      </c>
      <c r="Q19" s="308"/>
      <c r="R19" s="357">
        <f>Data_speed!P10</f>
        <v>0</v>
      </c>
      <c r="S19" s="144">
        <f>Data_speed!Q10</f>
        <v>0</v>
      </c>
      <c r="T19" s="144">
        <f>Data_speed!R10</f>
        <v>0</v>
      </c>
      <c r="U19" s="358">
        <f>Data_speed!S10</f>
        <v>0</v>
      </c>
    </row>
    <row r="20" spans="1:21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8">
        <f>Data_speed!L11</f>
        <v>0</v>
      </c>
      <c r="M20" s="247">
        <f>Data_speed!M11</f>
        <v>0</v>
      </c>
      <c r="N20" s="249">
        <f>Data_speed!N11</f>
        <v>0</v>
      </c>
      <c r="P20" s="243">
        <f>CV_C!T20</f>
        <v>0</v>
      </c>
      <c r="Q20" s="308"/>
      <c r="R20" s="357">
        <f>Data_speed!P11</f>
        <v>0</v>
      </c>
      <c r="S20" s="144">
        <f>Data_speed!Q11</f>
        <v>0</v>
      </c>
      <c r="T20" s="144">
        <f>Data_speed!R11</f>
        <v>0</v>
      </c>
      <c r="U20" s="358">
        <f>Data_speed!S11</f>
        <v>0</v>
      </c>
    </row>
    <row r="21" spans="1:21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4">
        <f>Data_speed!L12</f>
        <v>0</v>
      </c>
      <c r="M21" s="253">
        <f>Data_speed!M12</f>
        <v>0</v>
      </c>
      <c r="N21" s="255">
        <f>Data_speed!N12</f>
        <v>0</v>
      </c>
      <c r="P21" s="256">
        <f>CV_C!T21</f>
        <v>0</v>
      </c>
      <c r="Q21" s="308"/>
      <c r="R21" s="359">
        <f>Data_speed!P12</f>
        <v>0</v>
      </c>
      <c r="S21" s="360">
        <f>Data_speed!Q12</f>
        <v>0</v>
      </c>
      <c r="T21" s="360">
        <f>Data_speed!R12</f>
        <v>0</v>
      </c>
      <c r="U21" s="361">
        <f>Data_speed!S12</f>
        <v>0</v>
      </c>
    </row>
    <row r="22" spans="1:21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8">
        <f>Data_speed!L13</f>
        <v>0</v>
      </c>
      <c r="M22" s="247">
        <f>Data_speed!M13</f>
        <v>0</v>
      </c>
      <c r="N22" s="249">
        <f>Data_speed!N13</f>
        <v>0</v>
      </c>
      <c r="P22" s="243">
        <f>CV_C!T22</f>
        <v>0</v>
      </c>
      <c r="Q22" s="308"/>
      <c r="R22" s="357">
        <f>Data_speed!P13</f>
        <v>0</v>
      </c>
      <c r="S22" s="144">
        <f>Data_speed!Q13</f>
        <v>0</v>
      </c>
      <c r="T22" s="144">
        <f>Data_speed!R13</f>
        <v>0</v>
      </c>
      <c r="U22" s="358">
        <f>Data_speed!S13</f>
        <v>0</v>
      </c>
    </row>
    <row r="23" spans="1:21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8">
        <f>Data_speed!L14</f>
        <v>0</v>
      </c>
      <c r="M23" s="247">
        <f>Data_speed!M14</f>
        <v>0</v>
      </c>
      <c r="N23" s="249">
        <f>Data_speed!N14</f>
        <v>0</v>
      </c>
      <c r="P23" s="243">
        <f>CV_C!T23</f>
        <v>0</v>
      </c>
      <c r="Q23" s="308"/>
      <c r="R23" s="357">
        <f>Data_speed!P14</f>
        <v>0</v>
      </c>
      <c r="S23" s="144">
        <f>Data_speed!Q14</f>
        <v>0</v>
      </c>
      <c r="T23" s="144">
        <f>Data_speed!R14</f>
        <v>0</v>
      </c>
      <c r="U23" s="358">
        <f>Data_speed!S14</f>
        <v>0</v>
      </c>
    </row>
    <row r="24" spans="1:21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8">
        <f>Data_speed!L15</f>
        <v>0</v>
      </c>
      <c r="M24" s="247">
        <f>Data_speed!M15</f>
        <v>0</v>
      </c>
      <c r="N24" s="249">
        <f>Data_speed!N15</f>
        <v>0</v>
      </c>
      <c r="P24" s="243">
        <f>CV_C!T24</f>
        <v>0</v>
      </c>
      <c r="Q24" s="308"/>
      <c r="R24" s="357">
        <f>Data_speed!P15</f>
        <v>0</v>
      </c>
      <c r="S24" s="144">
        <f>Data_speed!Q15</f>
        <v>0</v>
      </c>
      <c r="T24" s="144">
        <f>Data_speed!R15</f>
        <v>0</v>
      </c>
      <c r="U24" s="358">
        <f>Data_speed!S15</f>
        <v>0</v>
      </c>
    </row>
    <row r="25" spans="1:21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8">
        <f>Data_speed!L16</f>
        <v>0</v>
      </c>
      <c r="M25" s="247">
        <f>Data_speed!M16</f>
        <v>0</v>
      </c>
      <c r="N25" s="249">
        <f>Data_speed!N16</f>
        <v>0</v>
      </c>
      <c r="P25" s="243">
        <f>CV_C!T25</f>
        <v>0</v>
      </c>
      <c r="Q25" s="308"/>
      <c r="R25" s="357">
        <f>Data_speed!P16</f>
        <v>0</v>
      </c>
      <c r="S25" s="144">
        <f>Data_speed!Q16</f>
        <v>0</v>
      </c>
      <c r="T25" s="144">
        <f>Data_speed!R16</f>
        <v>0</v>
      </c>
      <c r="U25" s="358">
        <f>Data_speed!S16</f>
        <v>0</v>
      </c>
    </row>
    <row r="26" spans="1:21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8">
        <f>Data_speed!L17</f>
        <v>0</v>
      </c>
      <c r="M26" s="247">
        <f>Data_speed!M17</f>
        <v>0</v>
      </c>
      <c r="N26" s="249">
        <f>Data_speed!N17</f>
        <v>0</v>
      </c>
      <c r="P26" s="243">
        <f>CV_C!T26</f>
        <v>0</v>
      </c>
      <c r="Q26" s="308"/>
      <c r="R26" s="357">
        <f>Data_speed!P17</f>
        <v>0</v>
      </c>
      <c r="S26" s="144">
        <f>Data_speed!Q17</f>
        <v>0</v>
      </c>
      <c r="T26" s="144">
        <f>Data_speed!R17</f>
        <v>0</v>
      </c>
      <c r="U26" s="358">
        <f>Data_speed!S17</f>
        <v>0</v>
      </c>
    </row>
    <row r="27" spans="1:21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8">
        <f>Data_speed!L18</f>
        <v>0</v>
      </c>
      <c r="M27" s="247">
        <f>Data_speed!M18</f>
        <v>0</v>
      </c>
      <c r="N27" s="249">
        <f>Data_speed!N18</f>
        <v>0</v>
      </c>
      <c r="P27" s="243">
        <f>CV_C!T27</f>
        <v>0</v>
      </c>
      <c r="Q27" s="308"/>
      <c r="R27" s="357">
        <f>Data_speed!P18</f>
        <v>0</v>
      </c>
      <c r="S27" s="144">
        <f>Data_speed!Q18</f>
        <v>0</v>
      </c>
      <c r="T27" s="144">
        <f>Data_speed!R18</f>
        <v>0</v>
      </c>
      <c r="U27" s="358">
        <f>Data_speed!S18</f>
        <v>0</v>
      </c>
    </row>
    <row r="28" spans="1:21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8">
        <f>Data_speed!L19</f>
        <v>0</v>
      </c>
      <c r="M28" s="247">
        <f>Data_speed!M19</f>
        <v>0</v>
      </c>
      <c r="N28" s="249">
        <f>Data_speed!N19</f>
        <v>0</v>
      </c>
      <c r="P28" s="243">
        <f>CV_C!T28</f>
        <v>0</v>
      </c>
      <c r="Q28" s="308"/>
      <c r="R28" s="357">
        <f>Data_speed!P19</f>
        <v>0</v>
      </c>
      <c r="S28" s="144">
        <f>Data_speed!Q19</f>
        <v>0</v>
      </c>
      <c r="T28" s="144">
        <f>Data_speed!R19</f>
        <v>0</v>
      </c>
      <c r="U28" s="358">
        <f>Data_speed!S19</f>
        <v>0</v>
      </c>
    </row>
    <row r="29" spans="1:21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8">
        <f>Data_speed!L20</f>
        <v>0</v>
      </c>
      <c r="M29" s="247">
        <f>Data_speed!M20</f>
        <v>0</v>
      </c>
      <c r="N29" s="249">
        <f>Data_speed!N20</f>
        <v>0</v>
      </c>
      <c r="P29" s="243">
        <f>CV_C!T29</f>
        <v>0</v>
      </c>
      <c r="Q29" s="308"/>
      <c r="R29" s="357">
        <f>Data_speed!P20</f>
        <v>0</v>
      </c>
      <c r="S29" s="144">
        <f>Data_speed!Q20</f>
        <v>0</v>
      </c>
      <c r="T29" s="144">
        <f>Data_speed!R20</f>
        <v>0</v>
      </c>
      <c r="U29" s="358">
        <f>Data_speed!S20</f>
        <v>0</v>
      </c>
    </row>
    <row r="30" spans="1:21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8">
        <f>Data_speed!L21</f>
        <v>0</v>
      </c>
      <c r="M30" s="247">
        <f>Data_speed!M21</f>
        <v>0</v>
      </c>
      <c r="N30" s="249">
        <f>Data_speed!N21</f>
        <v>0</v>
      </c>
      <c r="P30" s="243">
        <f>CV_C!T30</f>
        <v>0</v>
      </c>
      <c r="Q30" s="308"/>
      <c r="R30" s="357">
        <f>Data_speed!P21</f>
        <v>0</v>
      </c>
      <c r="S30" s="144">
        <f>Data_speed!Q21</f>
        <v>0</v>
      </c>
      <c r="T30" s="144">
        <f>Data_speed!R21</f>
        <v>0</v>
      </c>
      <c r="U30" s="358">
        <f>Data_speed!S21</f>
        <v>0</v>
      </c>
    </row>
    <row r="31" spans="1:21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4">
        <f>Data_speed!L22</f>
        <v>0</v>
      </c>
      <c r="M31" s="253">
        <f>Data_speed!M22</f>
        <v>0</v>
      </c>
      <c r="N31" s="255">
        <f>Data_speed!N22</f>
        <v>0</v>
      </c>
      <c r="P31" s="256">
        <f>CV_C!T31</f>
        <v>0</v>
      </c>
      <c r="Q31" s="308"/>
      <c r="R31" s="359">
        <f>Data_speed!P22</f>
        <v>0</v>
      </c>
      <c r="S31" s="360">
        <f>Data_speed!Q22</f>
        <v>0</v>
      </c>
      <c r="T31" s="360">
        <f>Data_speed!R22</f>
        <v>0</v>
      </c>
      <c r="U31" s="361">
        <f>Data_speed!S22</f>
        <v>0</v>
      </c>
    </row>
    <row r="32" spans="1:21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8">
        <f>Data_speed!L23</f>
        <v>0</v>
      </c>
      <c r="M32" s="247">
        <f>Data_speed!M23</f>
        <v>0</v>
      </c>
      <c r="N32" s="249">
        <f>Data_speed!N23</f>
        <v>0</v>
      </c>
      <c r="P32" s="243">
        <f>CV_C!T32</f>
        <v>0</v>
      </c>
      <c r="Q32" s="308"/>
      <c r="R32" s="357">
        <f>Data_speed!P23</f>
        <v>0</v>
      </c>
      <c r="S32" s="144">
        <f>Data_speed!Q23</f>
        <v>0</v>
      </c>
      <c r="T32" s="144">
        <f>Data_speed!R23</f>
        <v>0</v>
      </c>
      <c r="U32" s="358">
        <f>Data_speed!S23</f>
        <v>0</v>
      </c>
    </row>
    <row r="33" spans="1:21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8">
        <f>Data_speed!L24</f>
        <v>0</v>
      </c>
      <c r="M33" s="247">
        <f>Data_speed!M24</f>
        <v>0</v>
      </c>
      <c r="N33" s="249">
        <f>Data_speed!N24</f>
        <v>0</v>
      </c>
      <c r="P33" s="243">
        <f>CV_C!T33</f>
        <v>0</v>
      </c>
      <c r="Q33" s="308"/>
      <c r="R33" s="357">
        <f>Data_speed!P24</f>
        <v>0</v>
      </c>
      <c r="S33" s="144">
        <f>Data_speed!Q24</f>
        <v>0</v>
      </c>
      <c r="T33" s="144">
        <f>Data_speed!R24</f>
        <v>0</v>
      </c>
      <c r="U33" s="358">
        <f>Data_speed!S24</f>
        <v>0</v>
      </c>
    </row>
    <row r="34" spans="1:21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8">
        <f>Data_speed!L25</f>
        <v>0</v>
      </c>
      <c r="M34" s="247">
        <f>Data_speed!M25</f>
        <v>0</v>
      </c>
      <c r="N34" s="249">
        <f>Data_speed!N25</f>
        <v>0</v>
      </c>
      <c r="P34" s="243">
        <f>CV_C!T34</f>
        <v>0</v>
      </c>
      <c r="Q34" s="308"/>
      <c r="R34" s="357">
        <f>Data_speed!P25</f>
        <v>0</v>
      </c>
      <c r="S34" s="144">
        <f>Data_speed!Q25</f>
        <v>0</v>
      </c>
      <c r="T34" s="144">
        <f>Data_speed!R25</f>
        <v>0</v>
      </c>
      <c r="U34" s="358">
        <f>Data_speed!S25</f>
        <v>0</v>
      </c>
    </row>
    <row r="35" spans="1:21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8">
        <f>Data_speed!L26</f>
        <v>0</v>
      </c>
      <c r="M35" s="247">
        <f>Data_speed!M26</f>
        <v>0</v>
      </c>
      <c r="N35" s="249">
        <f>Data_speed!N26</f>
        <v>0</v>
      </c>
      <c r="P35" s="243">
        <f>CV_C!T35</f>
        <v>0</v>
      </c>
      <c r="Q35" s="308"/>
      <c r="R35" s="357">
        <f>Data_speed!P26</f>
        <v>0</v>
      </c>
      <c r="S35" s="144">
        <f>Data_speed!Q26</f>
        <v>0</v>
      </c>
      <c r="T35" s="144">
        <f>Data_speed!R26</f>
        <v>0</v>
      </c>
      <c r="U35" s="358">
        <f>Data_speed!S26</f>
        <v>0</v>
      </c>
    </row>
    <row r="36" spans="1:21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8">
        <f>Data_speed!L27</f>
        <v>0</v>
      </c>
      <c r="M36" s="247">
        <f>Data_speed!M27</f>
        <v>0</v>
      </c>
      <c r="N36" s="249">
        <f>Data_speed!N27</f>
        <v>0</v>
      </c>
      <c r="P36" s="243">
        <f>CV_C!T36</f>
        <v>0</v>
      </c>
      <c r="Q36" s="308"/>
      <c r="R36" s="357">
        <f>Data_speed!P27</f>
        <v>0</v>
      </c>
      <c r="S36" s="144">
        <f>Data_speed!Q27</f>
        <v>0</v>
      </c>
      <c r="T36" s="144">
        <f>Data_speed!R27</f>
        <v>0</v>
      </c>
      <c r="U36" s="358">
        <f>Data_speed!S27</f>
        <v>0</v>
      </c>
    </row>
    <row r="37" spans="1:21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60">
        <f>Data_speed!L28</f>
        <v>0</v>
      </c>
      <c r="M37" s="259">
        <f>Data_speed!M28</f>
        <v>0</v>
      </c>
      <c r="N37" s="261">
        <f>Data_speed!N28</f>
        <v>0</v>
      </c>
      <c r="P37" s="262">
        <f>CV_C!T37</f>
        <v>0</v>
      </c>
      <c r="Q37" s="308"/>
      <c r="R37" s="362">
        <f>Data_speed!P28</f>
        <v>0</v>
      </c>
      <c r="S37" s="148">
        <f>Data_speed!Q28</f>
        <v>0</v>
      </c>
      <c r="T37" s="148">
        <f>Data_speed!R28</f>
        <v>0</v>
      </c>
      <c r="U37" s="363">
        <f>Data_speed!S28</f>
        <v>0</v>
      </c>
    </row>
    <row r="38" spans="1:21" ht="14.65" customHeight="1" x14ac:dyDescent="0.2">
      <c r="R38" s="364"/>
      <c r="S38" s="364"/>
      <c r="T38" s="364"/>
      <c r="U38" s="364"/>
    </row>
    <row r="39" spans="1:21" ht="14.65" customHeight="1" x14ac:dyDescent="0.2">
      <c r="A39" s="365" t="s">
        <v>109</v>
      </c>
      <c r="B39" s="341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1" t="e">
        <f>SUM(M14:M37)/Data_speed!$O$29</f>
        <v>#DIV/0!</v>
      </c>
      <c r="N39" s="342" t="e">
        <f>SUM(N14:N37)/Data_speed!$O$29</f>
        <v>#DIV/0!</v>
      </c>
      <c r="O39" s="67"/>
      <c r="P39" s="300" t="e">
        <f>SUM(B39:N39)</f>
        <v>#DIV/0!</v>
      </c>
      <c r="Q39" s="318"/>
      <c r="R39" s="366">
        <f>AVERAGE(R14:R37)</f>
        <v>0</v>
      </c>
      <c r="S39" s="367">
        <f>AVERAGE(S14:S37)</f>
        <v>0</v>
      </c>
      <c r="T39" s="367">
        <f>AVERAGE(T14:T37)</f>
        <v>0</v>
      </c>
      <c r="U39" s="368">
        <f>AVERAGE(U14:U37)</f>
        <v>0</v>
      </c>
    </row>
    <row r="40" spans="1:21" ht="14.65" customHeight="1" x14ac:dyDescent="0.2">
      <c r="A40" s="140" t="s">
        <v>119</v>
      </c>
      <c r="B40" s="344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4" t="e">
        <f>SUM(M20:M35)/Data_speed!$O$29</f>
        <v>#DIV/0!</v>
      </c>
      <c r="N40" s="345" t="e">
        <f>SUM(N20:N35)/Data_speed!$O$29</f>
        <v>#DIV/0!</v>
      </c>
      <c r="O40" s="67"/>
      <c r="P40" s="287" t="e">
        <f>SUM(B40:N40)</f>
        <v>#DIV/0!</v>
      </c>
      <c r="Q40" s="318"/>
      <c r="R40" s="369">
        <f>AVERAGE(R20:R35)</f>
        <v>0</v>
      </c>
      <c r="S40" s="370">
        <f>AVERAGE(S20:S35)</f>
        <v>0</v>
      </c>
      <c r="T40" s="370">
        <f>AVERAGE(T20:T35)</f>
        <v>0</v>
      </c>
      <c r="U40" s="371">
        <f>AVERAGE(U20:U35)</f>
        <v>0</v>
      </c>
    </row>
    <row r="41" spans="1:21" ht="14.65" customHeight="1" x14ac:dyDescent="0.2">
      <c r="A41" s="109" t="s">
        <v>120</v>
      </c>
      <c r="B41" s="347" t="e">
        <f t="shared" ref="B41:N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7" t="e">
        <f t="shared" si="0"/>
        <v>#DIV/0!</v>
      </c>
      <c r="N41" s="348" t="e">
        <f t="shared" si="0"/>
        <v>#DIV/0!</v>
      </c>
      <c r="O41" s="349"/>
      <c r="P41" s="301" t="e">
        <f>P39-P40</f>
        <v>#DIV/0!</v>
      </c>
      <c r="Q41" s="318"/>
      <c r="R41" s="372">
        <f>AVERAGE(AVERAGE(R14:R19), AVERAGE(R36:R37))</f>
        <v>0</v>
      </c>
      <c r="S41" s="373">
        <f>AVERAGE(AVERAGE(S14:S19), AVERAGE(S36:S37))</f>
        <v>0</v>
      </c>
      <c r="T41" s="373">
        <f>AVERAGE(AVERAGE(T14:T19), AVERAGE(T36:T37))</f>
        <v>0</v>
      </c>
      <c r="U41" s="374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7"/>
      <c r="U42" s="6"/>
    </row>
    <row r="43" spans="1:21" ht="14.65" customHeight="1" x14ac:dyDescent="0.2">
      <c r="U43" s="6"/>
    </row>
    <row r="44" spans="1:21" ht="3" customHeight="1" x14ac:dyDescent="0.2">
      <c r="U44" s="6"/>
    </row>
    <row r="45" spans="1:21" ht="14.65" customHeight="1" x14ac:dyDescent="0.2">
      <c r="A45" s="231" t="s">
        <v>65</v>
      </c>
      <c r="B45" s="5">
        <f>B5</f>
        <v>0</v>
      </c>
      <c r="U45" s="6"/>
    </row>
    <row r="46" spans="1:21" ht="24.75" customHeight="1" x14ac:dyDescent="0.2">
      <c r="A46" s="565" t="str">
        <f>"Vitesse moyenne = "&amp;INT(U74)&amp;" km/h"</f>
        <v>Vitesse moyenne = 0 km/h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</row>
    <row r="47" spans="1:21" ht="18.600000000000001" customHeight="1" x14ac:dyDescent="0.2">
      <c r="A47" s="5"/>
      <c r="B47" s="529" t="str">
        <f>B12</f>
        <v>Distribution de la Vitesse par tranche horaire  -  Cumuls sur 7 jours (Lu - Di)</v>
      </c>
      <c r="C47" s="529"/>
      <c r="D47" s="529"/>
      <c r="E47" s="529"/>
      <c r="F47" s="529"/>
      <c r="G47" s="529"/>
      <c r="H47" s="529"/>
      <c r="I47" s="529"/>
      <c r="J47" s="529"/>
      <c r="K47" s="529"/>
      <c r="L47" s="529"/>
      <c r="M47" s="529"/>
      <c r="N47" s="529"/>
      <c r="O47" s="233"/>
      <c r="P47" s="234" t="str">
        <f>P12</f>
        <v>THM</v>
      </c>
      <c r="Q47" s="305"/>
      <c r="R47" s="529" t="str">
        <f>R12</f>
        <v>Vitesses caractéristiques</v>
      </c>
      <c r="S47" s="529"/>
      <c r="T47" s="529"/>
      <c r="U47" s="529"/>
    </row>
    <row r="48" spans="1:21" ht="14.65" customHeight="1" x14ac:dyDescent="0.2">
      <c r="A48" s="123" t="s">
        <v>98</v>
      </c>
      <c r="B48" s="306" t="str">
        <f>B13</f>
        <v>10 km/h</v>
      </c>
      <c r="C48" s="126" t="str">
        <f t="shared" ref="C48:N48" si="1">C13</f>
        <v>20 km/h</v>
      </c>
      <c r="D48" s="126" t="str">
        <f t="shared" si="1"/>
        <v>30 km/h</v>
      </c>
      <c r="E48" s="126" t="str">
        <f t="shared" si="1"/>
        <v>40 km/h</v>
      </c>
      <c r="F48" s="126" t="str">
        <f t="shared" si="1"/>
        <v>50 km/h</v>
      </c>
      <c r="G48" s="126" t="str">
        <f t="shared" si="1"/>
        <v>60 km/h</v>
      </c>
      <c r="H48" s="126" t="str">
        <f t="shared" si="1"/>
        <v>70 km/h</v>
      </c>
      <c r="I48" s="126" t="str">
        <f t="shared" si="1"/>
        <v>80 km/h</v>
      </c>
      <c r="J48" s="126" t="str">
        <f t="shared" si="1"/>
        <v>90 km/h</v>
      </c>
      <c r="K48" s="126" t="str">
        <f t="shared" si="1"/>
        <v>100 km/h</v>
      </c>
      <c r="L48" s="126" t="str">
        <f t="shared" si="1"/>
        <v>110 km/h</v>
      </c>
      <c r="M48" s="126" t="str">
        <f t="shared" si="1"/>
        <v>120 km/h</v>
      </c>
      <c r="N48" s="127" t="str">
        <f t="shared" si="1"/>
        <v>&gt; 120 km/h</v>
      </c>
      <c r="O48" s="67"/>
      <c r="P48" s="238" t="s">
        <v>101</v>
      </c>
      <c r="Q48" s="95"/>
      <c r="R48" s="351" t="str">
        <f>R13</f>
        <v>V15</v>
      </c>
      <c r="S48" s="352" t="str">
        <f>S13</f>
        <v>V50</v>
      </c>
      <c r="T48" s="352" t="str">
        <f>T13</f>
        <v>V85</v>
      </c>
      <c r="U48" s="353" t="str">
        <f>U13</f>
        <v>Vmt</v>
      </c>
    </row>
    <row r="49" spans="1:21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241">
        <f>Data_speed!L33</f>
        <v>0</v>
      </c>
      <c r="M49" s="143">
        <f>Data_speed!M33</f>
        <v>0</v>
      </c>
      <c r="N49" s="242">
        <f>Data_speed!N33</f>
        <v>0</v>
      </c>
      <c r="P49" s="309">
        <f>CV_C!AD14</f>
        <v>0</v>
      </c>
      <c r="Q49" s="308"/>
      <c r="R49" s="354">
        <f>Data_speed!P33</f>
        <v>0</v>
      </c>
      <c r="S49" s="355">
        <f>Data_speed!Q33</f>
        <v>0</v>
      </c>
      <c r="T49" s="355">
        <f>Data_speed!R33</f>
        <v>0</v>
      </c>
      <c r="U49" s="356">
        <f>Data_speed!S33</f>
        <v>0</v>
      </c>
    </row>
    <row r="50" spans="1:21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8">
        <f>Data_speed!L34</f>
        <v>0</v>
      </c>
      <c r="M50" s="247">
        <f>Data_speed!M34</f>
        <v>0</v>
      </c>
      <c r="N50" s="249">
        <f>Data_speed!N34</f>
        <v>0</v>
      </c>
      <c r="P50" s="243">
        <f>CV_C!AD15</f>
        <v>0</v>
      </c>
      <c r="Q50" s="308"/>
      <c r="R50" s="357">
        <f>Data_speed!P34</f>
        <v>0</v>
      </c>
      <c r="S50" s="144">
        <f>Data_speed!Q34</f>
        <v>0</v>
      </c>
      <c r="T50" s="144">
        <f>Data_speed!R34</f>
        <v>0</v>
      </c>
      <c r="U50" s="358">
        <f>Data_speed!S34</f>
        <v>0</v>
      </c>
    </row>
    <row r="51" spans="1:21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8">
        <f>Data_speed!L35</f>
        <v>0</v>
      </c>
      <c r="M51" s="247">
        <f>Data_speed!M35</f>
        <v>0</v>
      </c>
      <c r="N51" s="249">
        <f>Data_speed!N35</f>
        <v>0</v>
      </c>
      <c r="P51" s="243">
        <f>CV_C!AD16</f>
        <v>0</v>
      </c>
      <c r="Q51" s="308"/>
      <c r="R51" s="357">
        <f>Data_speed!P35</f>
        <v>0</v>
      </c>
      <c r="S51" s="144">
        <f>Data_speed!Q35</f>
        <v>0</v>
      </c>
      <c r="T51" s="144">
        <f>Data_speed!R35</f>
        <v>0</v>
      </c>
      <c r="U51" s="358">
        <f>Data_speed!S35</f>
        <v>0</v>
      </c>
    </row>
    <row r="52" spans="1:21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8">
        <f>Data_speed!L36</f>
        <v>0</v>
      </c>
      <c r="M52" s="247">
        <f>Data_speed!M36</f>
        <v>0</v>
      </c>
      <c r="N52" s="249">
        <f>Data_speed!N36</f>
        <v>0</v>
      </c>
      <c r="P52" s="243">
        <f>CV_C!AD17</f>
        <v>0</v>
      </c>
      <c r="Q52" s="308"/>
      <c r="R52" s="357">
        <f>Data_speed!P36</f>
        <v>0</v>
      </c>
      <c r="S52" s="144">
        <f>Data_speed!Q36</f>
        <v>0</v>
      </c>
      <c r="T52" s="144">
        <f>Data_speed!R36</f>
        <v>0</v>
      </c>
      <c r="U52" s="358">
        <f>Data_speed!S36</f>
        <v>0</v>
      </c>
    </row>
    <row r="53" spans="1:21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8">
        <f>Data_speed!L37</f>
        <v>0</v>
      </c>
      <c r="M53" s="247">
        <f>Data_speed!M37</f>
        <v>0</v>
      </c>
      <c r="N53" s="249">
        <f>Data_speed!N37</f>
        <v>0</v>
      </c>
      <c r="P53" s="243">
        <f>CV_C!AD18</f>
        <v>0</v>
      </c>
      <c r="Q53" s="308"/>
      <c r="R53" s="357">
        <f>Data_speed!P37</f>
        <v>0</v>
      </c>
      <c r="S53" s="144">
        <f>Data_speed!Q37</f>
        <v>0</v>
      </c>
      <c r="T53" s="144">
        <f>Data_speed!R37</f>
        <v>0</v>
      </c>
      <c r="U53" s="358">
        <f>Data_speed!S37</f>
        <v>0</v>
      </c>
    </row>
    <row r="54" spans="1:21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8">
        <f>Data_speed!L38</f>
        <v>0</v>
      </c>
      <c r="M54" s="247">
        <f>Data_speed!M38</f>
        <v>0</v>
      </c>
      <c r="N54" s="249">
        <f>Data_speed!N38</f>
        <v>0</v>
      </c>
      <c r="P54" s="243">
        <f>CV_C!AD19</f>
        <v>0</v>
      </c>
      <c r="Q54" s="308"/>
      <c r="R54" s="357">
        <f>Data_speed!P38</f>
        <v>0</v>
      </c>
      <c r="S54" s="144">
        <f>Data_speed!Q38</f>
        <v>0</v>
      </c>
      <c r="T54" s="144">
        <f>Data_speed!R38</f>
        <v>0</v>
      </c>
      <c r="U54" s="358">
        <f>Data_speed!S38</f>
        <v>0</v>
      </c>
    </row>
    <row r="55" spans="1:21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8">
        <f>Data_speed!L39</f>
        <v>0</v>
      </c>
      <c r="M55" s="247">
        <f>Data_speed!M39</f>
        <v>0</v>
      </c>
      <c r="N55" s="249">
        <f>Data_speed!N39</f>
        <v>0</v>
      </c>
      <c r="P55" s="243">
        <f>CV_C!AD20</f>
        <v>0</v>
      </c>
      <c r="Q55" s="308"/>
      <c r="R55" s="357">
        <f>Data_speed!P39</f>
        <v>0</v>
      </c>
      <c r="S55" s="144">
        <f>Data_speed!Q39</f>
        <v>0</v>
      </c>
      <c r="T55" s="144">
        <f>Data_speed!R39</f>
        <v>0</v>
      </c>
      <c r="U55" s="358">
        <f>Data_speed!S39</f>
        <v>0</v>
      </c>
    </row>
    <row r="56" spans="1:21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4">
        <f>Data_speed!L40</f>
        <v>0</v>
      </c>
      <c r="M56" s="253">
        <f>Data_speed!M40</f>
        <v>0</v>
      </c>
      <c r="N56" s="255">
        <f>Data_speed!N40</f>
        <v>0</v>
      </c>
      <c r="P56" s="256">
        <f>CV_C!AD21</f>
        <v>0</v>
      </c>
      <c r="Q56" s="308"/>
      <c r="R56" s="359">
        <f>Data_speed!P40</f>
        <v>0</v>
      </c>
      <c r="S56" s="360">
        <f>Data_speed!Q40</f>
        <v>0</v>
      </c>
      <c r="T56" s="360">
        <f>Data_speed!R40</f>
        <v>0</v>
      </c>
      <c r="U56" s="361">
        <f>Data_speed!S40</f>
        <v>0</v>
      </c>
    </row>
    <row r="57" spans="1:21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8">
        <f>Data_speed!L41</f>
        <v>0</v>
      </c>
      <c r="M57" s="247">
        <f>Data_speed!M41</f>
        <v>0</v>
      </c>
      <c r="N57" s="249">
        <f>Data_speed!N41</f>
        <v>0</v>
      </c>
      <c r="P57" s="243">
        <f>CV_C!AD22</f>
        <v>0</v>
      </c>
      <c r="Q57" s="308"/>
      <c r="R57" s="357">
        <f>Data_speed!P41</f>
        <v>0</v>
      </c>
      <c r="S57" s="144">
        <f>Data_speed!Q41</f>
        <v>0</v>
      </c>
      <c r="T57" s="144">
        <f>Data_speed!R41</f>
        <v>0</v>
      </c>
      <c r="U57" s="358">
        <f>Data_speed!S41</f>
        <v>0</v>
      </c>
    </row>
    <row r="58" spans="1:21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8">
        <f>Data_speed!L42</f>
        <v>0</v>
      </c>
      <c r="M58" s="247">
        <f>Data_speed!M42</f>
        <v>0</v>
      </c>
      <c r="N58" s="249">
        <f>Data_speed!N42</f>
        <v>0</v>
      </c>
      <c r="P58" s="243">
        <f>CV_C!AD23</f>
        <v>0</v>
      </c>
      <c r="Q58" s="308"/>
      <c r="R58" s="357">
        <f>Data_speed!P42</f>
        <v>0</v>
      </c>
      <c r="S58" s="144">
        <f>Data_speed!Q42</f>
        <v>0</v>
      </c>
      <c r="T58" s="144">
        <f>Data_speed!R42</f>
        <v>0</v>
      </c>
      <c r="U58" s="358">
        <f>Data_speed!S42</f>
        <v>0</v>
      </c>
    </row>
    <row r="59" spans="1:21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8">
        <f>Data_speed!L43</f>
        <v>0</v>
      </c>
      <c r="M59" s="247">
        <f>Data_speed!M43</f>
        <v>0</v>
      </c>
      <c r="N59" s="249">
        <f>Data_speed!N43</f>
        <v>0</v>
      </c>
      <c r="P59" s="243">
        <f>CV_C!AD24</f>
        <v>0</v>
      </c>
      <c r="Q59" s="308"/>
      <c r="R59" s="357">
        <f>Data_speed!P43</f>
        <v>0</v>
      </c>
      <c r="S59" s="144">
        <f>Data_speed!Q43</f>
        <v>0</v>
      </c>
      <c r="T59" s="144">
        <f>Data_speed!R43</f>
        <v>0</v>
      </c>
      <c r="U59" s="358">
        <f>Data_speed!S43</f>
        <v>0</v>
      </c>
    </row>
    <row r="60" spans="1:21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8">
        <f>Data_speed!L44</f>
        <v>0</v>
      </c>
      <c r="M60" s="247">
        <f>Data_speed!M44</f>
        <v>0</v>
      </c>
      <c r="N60" s="249">
        <f>Data_speed!N44</f>
        <v>0</v>
      </c>
      <c r="P60" s="243">
        <f>CV_C!AD25</f>
        <v>0</v>
      </c>
      <c r="Q60" s="308"/>
      <c r="R60" s="357">
        <f>Data_speed!P44</f>
        <v>0</v>
      </c>
      <c r="S60" s="144">
        <f>Data_speed!Q44</f>
        <v>0</v>
      </c>
      <c r="T60" s="144">
        <f>Data_speed!R44</f>
        <v>0</v>
      </c>
      <c r="U60" s="358">
        <f>Data_speed!S44</f>
        <v>0</v>
      </c>
    </row>
    <row r="61" spans="1:21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8">
        <f>Data_speed!L45</f>
        <v>0</v>
      </c>
      <c r="M61" s="247">
        <f>Data_speed!M45</f>
        <v>0</v>
      </c>
      <c r="N61" s="249">
        <f>Data_speed!N45</f>
        <v>0</v>
      </c>
      <c r="P61" s="243">
        <f>CV_C!AD26</f>
        <v>0</v>
      </c>
      <c r="Q61" s="308"/>
      <c r="R61" s="357">
        <f>Data_speed!P45</f>
        <v>0</v>
      </c>
      <c r="S61" s="144">
        <f>Data_speed!Q45</f>
        <v>0</v>
      </c>
      <c r="T61" s="144">
        <f>Data_speed!R45</f>
        <v>0</v>
      </c>
      <c r="U61" s="358">
        <f>Data_speed!S45</f>
        <v>0</v>
      </c>
    </row>
    <row r="62" spans="1:21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8">
        <f>Data_speed!L46</f>
        <v>0</v>
      </c>
      <c r="M62" s="247">
        <f>Data_speed!M46</f>
        <v>0</v>
      </c>
      <c r="N62" s="249">
        <f>Data_speed!N46</f>
        <v>0</v>
      </c>
      <c r="P62" s="243">
        <f>CV_C!AD27</f>
        <v>0</v>
      </c>
      <c r="Q62" s="308"/>
      <c r="R62" s="357">
        <f>Data_speed!P46</f>
        <v>0</v>
      </c>
      <c r="S62" s="144">
        <f>Data_speed!Q46</f>
        <v>0</v>
      </c>
      <c r="T62" s="144">
        <f>Data_speed!R46</f>
        <v>0</v>
      </c>
      <c r="U62" s="358">
        <f>Data_speed!S46</f>
        <v>0</v>
      </c>
    </row>
    <row r="63" spans="1:21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8">
        <f>Data_speed!L47</f>
        <v>0</v>
      </c>
      <c r="M63" s="247">
        <f>Data_speed!M47</f>
        <v>0</v>
      </c>
      <c r="N63" s="249">
        <f>Data_speed!N47</f>
        <v>0</v>
      </c>
      <c r="P63" s="243">
        <f>CV_C!AD28</f>
        <v>0</v>
      </c>
      <c r="Q63" s="308"/>
      <c r="R63" s="357">
        <f>Data_speed!P47</f>
        <v>0</v>
      </c>
      <c r="S63" s="144">
        <f>Data_speed!Q47</f>
        <v>0</v>
      </c>
      <c r="T63" s="144">
        <f>Data_speed!R47</f>
        <v>0</v>
      </c>
      <c r="U63" s="358">
        <f>Data_speed!S47</f>
        <v>0</v>
      </c>
    </row>
    <row r="64" spans="1:21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8">
        <f>Data_speed!L48</f>
        <v>0</v>
      </c>
      <c r="M64" s="247">
        <f>Data_speed!M48</f>
        <v>0</v>
      </c>
      <c r="N64" s="249">
        <f>Data_speed!N48</f>
        <v>0</v>
      </c>
      <c r="P64" s="243">
        <f>CV_C!AD29</f>
        <v>0</v>
      </c>
      <c r="Q64" s="308"/>
      <c r="R64" s="357">
        <f>Data_speed!P48</f>
        <v>0</v>
      </c>
      <c r="S64" s="144">
        <f>Data_speed!Q48</f>
        <v>0</v>
      </c>
      <c r="T64" s="144">
        <f>Data_speed!R48</f>
        <v>0</v>
      </c>
      <c r="U64" s="358">
        <f>Data_speed!S48</f>
        <v>0</v>
      </c>
    </row>
    <row r="65" spans="1:21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8">
        <f>Data_speed!L49</f>
        <v>0</v>
      </c>
      <c r="M65" s="247">
        <f>Data_speed!M49</f>
        <v>0</v>
      </c>
      <c r="N65" s="249">
        <f>Data_speed!N49</f>
        <v>0</v>
      </c>
      <c r="P65" s="243">
        <f>CV_C!AD30</f>
        <v>0</v>
      </c>
      <c r="Q65" s="308"/>
      <c r="R65" s="357">
        <f>Data_speed!P49</f>
        <v>0</v>
      </c>
      <c r="S65" s="144">
        <f>Data_speed!Q49</f>
        <v>0</v>
      </c>
      <c r="T65" s="144">
        <f>Data_speed!R49</f>
        <v>0</v>
      </c>
      <c r="U65" s="358">
        <f>Data_speed!S49</f>
        <v>0</v>
      </c>
    </row>
    <row r="66" spans="1:21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4">
        <f>Data_speed!L50</f>
        <v>0</v>
      </c>
      <c r="M66" s="253">
        <f>Data_speed!M50</f>
        <v>0</v>
      </c>
      <c r="N66" s="255">
        <f>Data_speed!N50</f>
        <v>0</v>
      </c>
      <c r="P66" s="256">
        <f>CV_C!AD31</f>
        <v>0</v>
      </c>
      <c r="Q66" s="308"/>
      <c r="R66" s="359">
        <f>Data_speed!P50</f>
        <v>0</v>
      </c>
      <c r="S66" s="360">
        <f>Data_speed!Q50</f>
        <v>0</v>
      </c>
      <c r="T66" s="360">
        <f>Data_speed!R50</f>
        <v>0</v>
      </c>
      <c r="U66" s="361">
        <f>Data_speed!S50</f>
        <v>0</v>
      </c>
    </row>
    <row r="67" spans="1:21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8">
        <f>Data_speed!L51</f>
        <v>0</v>
      </c>
      <c r="M67" s="247">
        <f>Data_speed!M51</f>
        <v>0</v>
      </c>
      <c r="N67" s="249">
        <f>Data_speed!N51</f>
        <v>0</v>
      </c>
      <c r="P67" s="243">
        <f>CV_C!AD32</f>
        <v>0</v>
      </c>
      <c r="Q67" s="308"/>
      <c r="R67" s="357">
        <f>Data_speed!P51</f>
        <v>0</v>
      </c>
      <c r="S67" s="144">
        <f>Data_speed!Q51</f>
        <v>0</v>
      </c>
      <c r="T67" s="144">
        <f>Data_speed!R51</f>
        <v>0</v>
      </c>
      <c r="U67" s="358">
        <f>Data_speed!S51</f>
        <v>0</v>
      </c>
    </row>
    <row r="68" spans="1:21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8">
        <f>Data_speed!L52</f>
        <v>0</v>
      </c>
      <c r="M68" s="247">
        <f>Data_speed!M52</f>
        <v>0</v>
      </c>
      <c r="N68" s="249">
        <f>Data_speed!N52</f>
        <v>0</v>
      </c>
      <c r="P68" s="243">
        <f>CV_C!AD33</f>
        <v>0</v>
      </c>
      <c r="Q68" s="308"/>
      <c r="R68" s="357">
        <f>Data_speed!P52</f>
        <v>0</v>
      </c>
      <c r="S68" s="144">
        <f>Data_speed!Q52</f>
        <v>0</v>
      </c>
      <c r="T68" s="144">
        <f>Data_speed!R52</f>
        <v>0</v>
      </c>
      <c r="U68" s="358">
        <f>Data_speed!S52</f>
        <v>0</v>
      </c>
    </row>
    <row r="69" spans="1:21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8">
        <f>Data_speed!L53</f>
        <v>0</v>
      </c>
      <c r="M69" s="247">
        <f>Data_speed!M53</f>
        <v>0</v>
      </c>
      <c r="N69" s="249">
        <f>Data_speed!N53</f>
        <v>0</v>
      </c>
      <c r="P69" s="243">
        <f>CV_C!AD34</f>
        <v>0</v>
      </c>
      <c r="Q69" s="308"/>
      <c r="R69" s="357">
        <f>Data_speed!P53</f>
        <v>0</v>
      </c>
      <c r="S69" s="144">
        <f>Data_speed!Q53</f>
        <v>0</v>
      </c>
      <c r="T69" s="144">
        <f>Data_speed!R53</f>
        <v>0</v>
      </c>
      <c r="U69" s="358">
        <f>Data_speed!S53</f>
        <v>0</v>
      </c>
    </row>
    <row r="70" spans="1:21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8">
        <f>Data_speed!L54</f>
        <v>0</v>
      </c>
      <c r="M70" s="247">
        <f>Data_speed!M54</f>
        <v>0</v>
      </c>
      <c r="N70" s="249">
        <f>Data_speed!N54</f>
        <v>0</v>
      </c>
      <c r="P70" s="243">
        <f>CV_C!AD35</f>
        <v>0</v>
      </c>
      <c r="Q70" s="308"/>
      <c r="R70" s="357">
        <f>Data_speed!P54</f>
        <v>0</v>
      </c>
      <c r="S70" s="144">
        <f>Data_speed!Q54</f>
        <v>0</v>
      </c>
      <c r="T70" s="144">
        <f>Data_speed!R54</f>
        <v>0</v>
      </c>
      <c r="U70" s="358">
        <f>Data_speed!S54</f>
        <v>0</v>
      </c>
    </row>
    <row r="71" spans="1:21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8">
        <f>Data_speed!L55</f>
        <v>0</v>
      </c>
      <c r="M71" s="247">
        <f>Data_speed!M55</f>
        <v>0</v>
      </c>
      <c r="N71" s="249">
        <f>Data_speed!N55</f>
        <v>0</v>
      </c>
      <c r="P71" s="243">
        <f>CV_C!AD36</f>
        <v>0</v>
      </c>
      <c r="Q71" s="308"/>
      <c r="R71" s="357">
        <f>Data_speed!P55</f>
        <v>0</v>
      </c>
      <c r="S71" s="144">
        <f>Data_speed!Q55</f>
        <v>0</v>
      </c>
      <c r="T71" s="144">
        <f>Data_speed!R55</f>
        <v>0</v>
      </c>
      <c r="U71" s="358">
        <f>Data_speed!S55</f>
        <v>0</v>
      </c>
    </row>
    <row r="72" spans="1:21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60">
        <f>Data_speed!L56</f>
        <v>0</v>
      </c>
      <c r="M72" s="259">
        <f>Data_speed!M56</f>
        <v>0</v>
      </c>
      <c r="N72" s="261">
        <f>Data_speed!N56</f>
        <v>0</v>
      </c>
      <c r="P72" s="262">
        <f>CV_C!AD37</f>
        <v>0</v>
      </c>
      <c r="Q72" s="308"/>
      <c r="R72" s="362">
        <f>Data_speed!P56</f>
        <v>0</v>
      </c>
      <c r="S72" s="148">
        <f>Data_speed!Q56</f>
        <v>0</v>
      </c>
      <c r="T72" s="148">
        <f>Data_speed!R56</f>
        <v>0</v>
      </c>
      <c r="U72" s="363">
        <f>Data_speed!S56</f>
        <v>0</v>
      </c>
    </row>
    <row r="73" spans="1:21" ht="14.65" customHeight="1" x14ac:dyDescent="0.2">
      <c r="R73" s="364"/>
      <c r="S73" s="364"/>
      <c r="T73" s="364"/>
      <c r="U73" s="364"/>
    </row>
    <row r="74" spans="1:21" ht="14.65" customHeight="1" x14ac:dyDescent="0.2">
      <c r="A74" s="365" t="s">
        <v>109</v>
      </c>
      <c r="B74" s="341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1" t="e">
        <f>SUM(M49:M72)/Data_speed!$O$57</f>
        <v>#DIV/0!</v>
      </c>
      <c r="N74" s="342" t="e">
        <f>SUM(N49:N72)/Data_speed!$O$57</f>
        <v>#DIV/0!</v>
      </c>
      <c r="O74" s="67"/>
      <c r="P74" s="300" t="e">
        <f>SUM(B74:N74)</f>
        <v>#DIV/0!</v>
      </c>
      <c r="Q74" s="318"/>
      <c r="R74" s="366">
        <f>AVERAGE(R49:R72)</f>
        <v>0</v>
      </c>
      <c r="S74" s="367">
        <f>AVERAGE(S49:S72)</f>
        <v>0</v>
      </c>
      <c r="T74" s="367">
        <f>AVERAGE(T49:T72)</f>
        <v>0</v>
      </c>
      <c r="U74" s="368">
        <f>AVERAGE(U49:U72)</f>
        <v>0</v>
      </c>
    </row>
    <row r="75" spans="1:21" ht="14.65" customHeight="1" x14ac:dyDescent="0.2">
      <c r="A75" s="140" t="s">
        <v>119</v>
      </c>
      <c r="B75" s="344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4" t="e">
        <f>SUM(M55:M70)/Data_speed!$O$57</f>
        <v>#DIV/0!</v>
      </c>
      <c r="N75" s="345" t="e">
        <f>SUM(N55:N70)/Data_speed!$O$57</f>
        <v>#DIV/0!</v>
      </c>
      <c r="O75" s="67"/>
      <c r="P75" s="287" t="e">
        <f>SUM(B75:N75)</f>
        <v>#DIV/0!</v>
      </c>
      <c r="Q75" s="318"/>
      <c r="R75" s="369">
        <f>AVERAGE(R55:R70)</f>
        <v>0</v>
      </c>
      <c r="S75" s="370">
        <f>AVERAGE(S55:S70)</f>
        <v>0</v>
      </c>
      <c r="T75" s="370">
        <f>AVERAGE(T55:T70)</f>
        <v>0</v>
      </c>
      <c r="U75" s="371">
        <f>AVERAGE(U55:U70)</f>
        <v>0</v>
      </c>
    </row>
    <row r="76" spans="1:21" ht="14.65" customHeight="1" x14ac:dyDescent="0.2">
      <c r="A76" s="109" t="s">
        <v>120</v>
      </c>
      <c r="B76" s="347" t="e">
        <f t="shared" ref="B76:N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7" t="e">
        <f t="shared" si="2"/>
        <v>#DIV/0!</v>
      </c>
      <c r="N76" s="348" t="e">
        <f t="shared" si="2"/>
        <v>#DIV/0!</v>
      </c>
      <c r="O76" s="349"/>
      <c r="P76" s="301" t="e">
        <f>P74-P75</f>
        <v>#DIV/0!</v>
      </c>
      <c r="Q76" s="318"/>
      <c r="R76" s="372">
        <f>AVERAGE(AVERAGE(R49:R54), AVERAGE(R71:R72))</f>
        <v>0</v>
      </c>
      <c r="S76" s="373">
        <f>AVERAGE(AVERAGE(S49:S54), AVERAGE(S71:S72))</f>
        <v>0</v>
      </c>
      <c r="T76" s="373">
        <f>AVERAGE(AVERAGE(T49:T54), AVERAGE(T71:T72))</f>
        <v>0</v>
      </c>
      <c r="U76" s="374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9.28515625" style="1" bestFit="1" customWidth="1"/>
  </cols>
  <sheetData>
    <row r="1" spans="1:16" ht="17.45" customHeight="1" x14ac:dyDescent="0.25">
      <c r="A1" s="2" t="s">
        <v>13</v>
      </c>
    </row>
    <row r="2" spans="1:16" ht="14.65" customHeight="1" x14ac:dyDescent="0.2">
      <c r="A2" s="1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M2" s="528" t="s">
        <v>198</v>
      </c>
      <c r="N2" s="528"/>
      <c r="O2" s="528"/>
      <c r="P2" s="528"/>
    </row>
    <row r="3" spans="1:16" ht="12.75" customHeight="1" x14ac:dyDescent="0.2">
      <c r="A3" s="5" t="s">
        <v>15</v>
      </c>
      <c r="B3" t="str">
        <f>IF(B29=SUM(B30:B31),"bon","KO")</f>
        <v>bon</v>
      </c>
      <c r="C3" t="str">
        <f t="shared" ref="C3:H3" si="0">IF(C29=SUM(C30:C31),"bon","KO")</f>
        <v>bon</v>
      </c>
      <c r="D3" t="str">
        <f t="shared" si="0"/>
        <v>bon</v>
      </c>
      <c r="E3" t="str">
        <f t="shared" si="0"/>
        <v>bon</v>
      </c>
      <c r="F3" t="str">
        <f t="shared" si="0"/>
        <v>bon</v>
      </c>
      <c r="G3" t="str">
        <f t="shared" si="0"/>
        <v>bon</v>
      </c>
      <c r="H3" t="str">
        <f t="shared" si="0"/>
        <v>bon</v>
      </c>
      <c r="I3" t="str">
        <f>IF(I29=SUM(I30:I31),"bon","KO")</f>
        <v>bon</v>
      </c>
      <c r="K3" s="1" t="s">
        <v>16</v>
      </c>
      <c r="M3" s="393"/>
      <c r="N3" s="528" t="s">
        <v>194</v>
      </c>
      <c r="O3" s="528"/>
      <c r="P3" s="528"/>
    </row>
    <row r="4" spans="1:16" ht="12.75" customHeight="1" x14ac:dyDescent="0.2">
      <c r="B4" s="379" t="s">
        <v>17</v>
      </c>
      <c r="C4" s="379" t="s">
        <v>18</v>
      </c>
      <c r="D4" s="379" t="s">
        <v>19</v>
      </c>
      <c r="E4" s="379" t="s">
        <v>20</v>
      </c>
      <c r="F4" s="379" t="s">
        <v>21</v>
      </c>
      <c r="G4" s="379" t="s">
        <v>22</v>
      </c>
      <c r="H4" s="379" t="s">
        <v>23</v>
      </c>
      <c r="I4" s="379" t="s">
        <v>24</v>
      </c>
      <c r="J4" s="379" t="s">
        <v>25</v>
      </c>
      <c r="K4" s="379" t="s">
        <v>15</v>
      </c>
      <c r="M4" s="393"/>
      <c r="N4" s="393" t="s">
        <v>199</v>
      </c>
      <c r="O4" s="393" t="s">
        <v>200</v>
      </c>
      <c r="P4" s="393" t="s">
        <v>201</v>
      </c>
    </row>
    <row r="5" spans="1:16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f t="shared" ref="I5:I31" si="1">SUM(B5:H5)</f>
        <v>0</v>
      </c>
      <c r="J5" s="6">
        <f t="shared" ref="J5:J29" si="2">AVERAGE(B5:F5)</f>
        <v>0</v>
      </c>
      <c r="K5" s="7" t="e">
        <f t="shared" ref="K5:K31" si="3">J5/$J$91</f>
        <v>#DIV/0!</v>
      </c>
      <c r="M5" s="393" t="s">
        <v>71</v>
      </c>
      <c r="N5" s="393">
        <f>I29</f>
        <v>0</v>
      </c>
      <c r="O5" s="393">
        <f>Data_speed!O29</f>
        <v>0</v>
      </c>
      <c r="P5" s="393">
        <f>Data_category!M29</f>
        <v>0</v>
      </c>
    </row>
    <row r="6" spans="1:16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f t="shared" si="1"/>
        <v>0</v>
      </c>
      <c r="J6" s="6">
        <f t="shared" si="2"/>
        <v>0</v>
      </c>
      <c r="K6" s="7" t="e">
        <f t="shared" si="3"/>
        <v>#DIV/0!</v>
      </c>
      <c r="M6" s="393" t="s">
        <v>195</v>
      </c>
      <c r="N6" s="393"/>
      <c r="O6" s="393">
        <f>$N5-O5</f>
        <v>0</v>
      </c>
      <c r="P6" s="393">
        <f>$N5-P5</f>
        <v>0</v>
      </c>
    </row>
    <row r="7" spans="1:16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f t="shared" si="1"/>
        <v>0</v>
      </c>
      <c r="J7" s="6">
        <f t="shared" si="2"/>
        <v>0</v>
      </c>
      <c r="K7" s="7" t="e">
        <f t="shared" si="3"/>
        <v>#DIV/0!</v>
      </c>
      <c r="M7" s="393" t="s">
        <v>196</v>
      </c>
      <c r="N7" s="393"/>
      <c r="O7" s="393" t="e">
        <f>O6/$N5</f>
        <v>#DIV/0!</v>
      </c>
      <c r="P7" s="393" t="e">
        <f>P6/$N5</f>
        <v>#DIV/0!</v>
      </c>
    </row>
    <row r="8" spans="1:16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f t="shared" si="1"/>
        <v>0</v>
      </c>
      <c r="J8" s="6">
        <f t="shared" si="2"/>
        <v>0</v>
      </c>
      <c r="K8" s="7" t="e">
        <f t="shared" si="3"/>
        <v>#DIV/0!</v>
      </c>
      <c r="M8" s="393"/>
      <c r="N8" s="393"/>
      <c r="O8" s="393"/>
      <c r="P8" s="393"/>
    </row>
    <row r="9" spans="1:16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f t="shared" si="1"/>
        <v>0</v>
      </c>
      <c r="J9" s="6">
        <f t="shared" si="2"/>
        <v>0</v>
      </c>
      <c r="K9" s="7" t="e">
        <f t="shared" si="3"/>
        <v>#DIV/0!</v>
      </c>
      <c r="M9" s="393" t="s">
        <v>202</v>
      </c>
      <c r="N9" s="393">
        <f>I60</f>
        <v>0</v>
      </c>
      <c r="O9" s="393">
        <f>Data_speed!O57</f>
        <v>0</v>
      </c>
      <c r="P9" s="393">
        <f>Data_category!M57</f>
        <v>0</v>
      </c>
    </row>
    <row r="10" spans="1:16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f t="shared" si="1"/>
        <v>0</v>
      </c>
      <c r="J10" s="6">
        <f t="shared" si="2"/>
        <v>0</v>
      </c>
      <c r="K10" s="7" t="e">
        <f t="shared" si="3"/>
        <v>#DIV/0!</v>
      </c>
      <c r="M10" s="393" t="s">
        <v>195</v>
      </c>
      <c r="N10" s="393"/>
      <c r="O10" s="393">
        <f>$N9-O9</f>
        <v>0</v>
      </c>
      <c r="P10" s="393">
        <f>$N9-P9</f>
        <v>0</v>
      </c>
    </row>
    <row r="11" spans="1:16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f t="shared" si="1"/>
        <v>0</v>
      </c>
      <c r="J11" s="6">
        <f t="shared" si="2"/>
        <v>0</v>
      </c>
      <c r="K11" s="7" t="e">
        <f t="shared" si="3"/>
        <v>#DIV/0!</v>
      </c>
      <c r="M11" s="393" t="s">
        <v>196</v>
      </c>
      <c r="N11" s="393"/>
      <c r="O11" s="393" t="e">
        <f>O10/$N9</f>
        <v>#DIV/0!</v>
      </c>
      <c r="P11" s="393" t="e">
        <f>P10/$N9</f>
        <v>#DIV/0!</v>
      </c>
    </row>
    <row r="12" spans="1:16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f t="shared" si="1"/>
        <v>0</v>
      </c>
      <c r="J12" s="6">
        <f t="shared" si="2"/>
        <v>0</v>
      </c>
      <c r="K12" s="7" t="e">
        <f t="shared" si="3"/>
        <v>#DIV/0!</v>
      </c>
      <c r="M12" s="393"/>
      <c r="N12" s="393"/>
      <c r="O12" s="393"/>
      <c r="P12" s="393"/>
    </row>
    <row r="13" spans="1:16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">
        <f t="shared" si="1"/>
        <v>0</v>
      </c>
      <c r="J13" s="6">
        <f t="shared" si="2"/>
        <v>0</v>
      </c>
      <c r="K13" s="7" t="e">
        <f t="shared" si="3"/>
        <v>#DIV/0!</v>
      </c>
      <c r="M13" s="393" t="s">
        <v>53</v>
      </c>
      <c r="N13" s="393">
        <f>I91</f>
        <v>0</v>
      </c>
      <c r="O13" s="393"/>
      <c r="P13" s="393"/>
    </row>
    <row r="14" spans="1:16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f t="shared" si="1"/>
        <v>0</v>
      </c>
      <c r="J14" s="6">
        <f t="shared" si="2"/>
        <v>0</v>
      </c>
      <c r="K14" s="7" t="e">
        <f t="shared" si="3"/>
        <v>#DIV/0!</v>
      </c>
      <c r="M14" s="393" t="s">
        <v>195</v>
      </c>
      <c r="N14" s="393"/>
      <c r="O14" s="393"/>
      <c r="P14" s="393"/>
    </row>
    <row r="15" spans="1:16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">
        <f t="shared" si="1"/>
        <v>0</v>
      </c>
      <c r="J15" s="6">
        <f t="shared" si="2"/>
        <v>0</v>
      </c>
      <c r="K15" s="7" t="e">
        <f t="shared" si="3"/>
        <v>#DIV/0!</v>
      </c>
      <c r="M15" s="393" t="s">
        <v>196</v>
      </c>
      <c r="N15" s="393"/>
      <c r="O15" s="393"/>
      <c r="P15" s="393"/>
    </row>
    <row r="16" spans="1:16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f t="shared" si="1"/>
        <v>0</v>
      </c>
      <c r="J16" s="6">
        <f t="shared" si="2"/>
        <v>0</v>
      </c>
      <c r="K16" s="7" t="e">
        <f t="shared" si="3"/>
        <v>#DIV/0!</v>
      </c>
    </row>
    <row r="17" spans="1:14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f t="shared" si="1"/>
        <v>0</v>
      </c>
      <c r="J17" s="6">
        <f t="shared" si="2"/>
        <v>0</v>
      </c>
      <c r="K17" s="7" t="e">
        <f t="shared" si="3"/>
        <v>#DIV/0!</v>
      </c>
      <c r="M17" s="482" t="s">
        <v>203</v>
      </c>
      <c r="N17" s="393">
        <f>N13/7</f>
        <v>0</v>
      </c>
    </row>
    <row r="18" spans="1:14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f t="shared" si="1"/>
        <v>0</v>
      </c>
      <c r="J18" s="6">
        <f t="shared" si="2"/>
        <v>0</v>
      </c>
      <c r="K18" s="7" t="e">
        <f t="shared" si="3"/>
        <v>#DIV/0!</v>
      </c>
    </row>
    <row r="19" spans="1:14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f t="shared" si="1"/>
        <v>0</v>
      </c>
      <c r="J19" s="6">
        <f t="shared" si="2"/>
        <v>0</v>
      </c>
      <c r="K19" s="7" t="e">
        <f t="shared" si="3"/>
        <v>#DIV/0!</v>
      </c>
    </row>
    <row r="20" spans="1:14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f t="shared" si="1"/>
        <v>0</v>
      </c>
      <c r="J20" s="6">
        <f t="shared" si="2"/>
        <v>0</v>
      </c>
      <c r="K20" s="7" t="e">
        <f t="shared" si="3"/>
        <v>#DIV/0!</v>
      </c>
    </row>
    <row r="21" spans="1:14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f t="shared" si="1"/>
        <v>0</v>
      </c>
      <c r="J21" s="6">
        <f t="shared" si="2"/>
        <v>0</v>
      </c>
      <c r="K21" s="7" t="e">
        <f t="shared" si="3"/>
        <v>#DIV/0!</v>
      </c>
    </row>
    <row r="22" spans="1:14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f t="shared" si="1"/>
        <v>0</v>
      </c>
      <c r="J22" s="6">
        <f t="shared" si="2"/>
        <v>0</v>
      </c>
      <c r="K22" s="7" t="e">
        <f t="shared" si="3"/>
        <v>#DIV/0!</v>
      </c>
    </row>
    <row r="23" spans="1:14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f t="shared" si="1"/>
        <v>0</v>
      </c>
      <c r="J23" s="6">
        <f t="shared" si="2"/>
        <v>0</v>
      </c>
      <c r="K23" s="7" t="e">
        <f t="shared" si="3"/>
        <v>#DIV/0!</v>
      </c>
    </row>
    <row r="24" spans="1:14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f t="shared" si="1"/>
        <v>0</v>
      </c>
      <c r="J24" s="6">
        <f t="shared" si="2"/>
        <v>0</v>
      </c>
      <c r="K24" s="7" t="e">
        <f t="shared" si="3"/>
        <v>#DIV/0!</v>
      </c>
    </row>
    <row r="25" spans="1:14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">
        <f t="shared" si="1"/>
        <v>0</v>
      </c>
      <c r="J25" s="6">
        <f t="shared" si="2"/>
        <v>0</v>
      </c>
      <c r="K25" s="7" t="e">
        <f t="shared" si="3"/>
        <v>#DIV/0!</v>
      </c>
    </row>
    <row r="26" spans="1:14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f t="shared" si="1"/>
        <v>0</v>
      </c>
      <c r="J26" s="6">
        <f t="shared" si="2"/>
        <v>0</v>
      </c>
      <c r="K26" s="7" t="e">
        <f t="shared" si="3"/>
        <v>#DIV/0!</v>
      </c>
    </row>
    <row r="27" spans="1:14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f t="shared" si="1"/>
        <v>0</v>
      </c>
      <c r="J27" s="6">
        <f t="shared" si="2"/>
        <v>0</v>
      </c>
      <c r="K27" s="7" t="e">
        <f t="shared" si="3"/>
        <v>#DIV/0!</v>
      </c>
    </row>
    <row r="28" spans="1:14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f t="shared" si="1"/>
        <v>0</v>
      </c>
      <c r="J28" s="6">
        <f t="shared" si="2"/>
        <v>0</v>
      </c>
      <c r="K28" s="7" t="e">
        <f t="shared" si="3"/>
        <v>#DIV/0!</v>
      </c>
    </row>
    <row r="29" spans="1:14" ht="14.65" customHeight="1" x14ac:dyDescent="0.2">
      <c r="A29" s="1" t="s">
        <v>24</v>
      </c>
      <c r="B29" s="1">
        <f t="shared" ref="B29:H29" si="4">SUM(B5:B28)</f>
        <v>0</v>
      </c>
      <c r="C29" s="1">
        <f t="shared" si="4"/>
        <v>0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1"/>
        <v>0</v>
      </c>
      <c r="J29" s="6">
        <f t="shared" si="2"/>
        <v>0</v>
      </c>
      <c r="K29" s="7" t="e">
        <f t="shared" si="3"/>
        <v>#DIV/0!</v>
      </c>
    </row>
    <row r="30" spans="1:14" ht="14.65" customHeight="1" x14ac:dyDescent="0.2">
      <c r="A30" s="1" t="s">
        <v>50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f t="shared" si="1"/>
        <v>0</v>
      </c>
      <c r="J30" s="6">
        <f t="shared" ref="J30:J31" si="5">AVERAGE(B30:F30)</f>
        <v>0</v>
      </c>
      <c r="K30" s="7" t="e">
        <f t="shared" si="3"/>
        <v>#DIV/0!</v>
      </c>
    </row>
    <row r="31" spans="1:14" ht="14.65" customHeight="1" x14ac:dyDescent="0.2">
      <c r="A31" s="1" t="s">
        <v>51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f t="shared" si="1"/>
        <v>0</v>
      </c>
      <c r="J31" s="6">
        <f t="shared" si="5"/>
        <v>0</v>
      </c>
      <c r="K31" s="7" t="e">
        <f t="shared" si="3"/>
        <v>#DIV/0!</v>
      </c>
    </row>
    <row r="32" spans="1:14" ht="14.65" customHeight="1" x14ac:dyDescent="0.2">
      <c r="A32" s="1" t="s">
        <v>204</v>
      </c>
      <c r="B32" s="10" t="e">
        <f>B31/B29</f>
        <v>#DIV/0!</v>
      </c>
      <c r="C32" s="10" t="e">
        <f t="shared" ref="C32:J32" si="6">C31/C29</f>
        <v>#DIV/0!</v>
      </c>
      <c r="D32" s="10" t="e">
        <f t="shared" si="6"/>
        <v>#DIV/0!</v>
      </c>
      <c r="E32" s="10" t="e">
        <f t="shared" si="6"/>
        <v>#DIV/0!</v>
      </c>
      <c r="F32" s="10" t="e">
        <f t="shared" si="6"/>
        <v>#DIV/0!</v>
      </c>
      <c r="G32" s="10" t="e">
        <f t="shared" si="6"/>
        <v>#DIV/0!</v>
      </c>
      <c r="H32" s="10" t="e">
        <f t="shared" si="6"/>
        <v>#DIV/0!</v>
      </c>
      <c r="I32" s="10" t="e">
        <f t="shared" si="6"/>
        <v>#DIV/0!</v>
      </c>
      <c r="J32" s="10" t="e">
        <f t="shared" si="6"/>
        <v>#DIV/0!</v>
      </c>
    </row>
    <row r="33" spans="1:13" ht="14.65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</row>
    <row r="34" spans="1:13" ht="14.65" customHeight="1" x14ac:dyDescent="0.2">
      <c r="A34" s="5" t="s">
        <v>52</v>
      </c>
      <c r="B34" t="str">
        <f>IF(B60=SUM(B61:B62),"bon","KO")</f>
        <v>bon</v>
      </c>
      <c r="C34" t="str">
        <f t="shared" ref="C34:H34" si="7">IF(C60=SUM(C61:C62),"bon","KO")</f>
        <v>bon</v>
      </c>
      <c r="D34" t="str">
        <f t="shared" si="7"/>
        <v>bon</v>
      </c>
      <c r="E34" t="str">
        <f t="shared" si="7"/>
        <v>bon</v>
      </c>
      <c r="F34" t="str">
        <f t="shared" si="7"/>
        <v>bon</v>
      </c>
      <c r="G34" t="str">
        <f t="shared" si="7"/>
        <v>bon</v>
      </c>
      <c r="H34" t="str">
        <f t="shared" si="7"/>
        <v>bon</v>
      </c>
      <c r="I34" t="str">
        <f>IF(I60=SUM(I61:I62),"bon","KO")</f>
        <v>bon</v>
      </c>
      <c r="K34" s="1" t="s">
        <v>16</v>
      </c>
    </row>
    <row r="35" spans="1:13" ht="12.75" customHeight="1" x14ac:dyDescent="0.2">
      <c r="B35" s="379" t="s">
        <v>17</v>
      </c>
      <c r="C35" s="379" t="s">
        <v>18</v>
      </c>
      <c r="D35" s="379" t="s">
        <v>19</v>
      </c>
      <c r="E35" s="379" t="s">
        <v>20</v>
      </c>
      <c r="F35" s="379" t="s">
        <v>21</v>
      </c>
      <c r="G35" s="379" t="s">
        <v>22</v>
      </c>
      <c r="H35" s="379" t="s">
        <v>23</v>
      </c>
      <c r="I35" s="379" t="s">
        <v>24</v>
      </c>
      <c r="J35" s="379" t="s">
        <v>25</v>
      </c>
      <c r="K35" s="379" t="s">
        <v>52</v>
      </c>
    </row>
    <row r="36" spans="1:13" ht="14.65" customHeight="1" x14ac:dyDescent="0.2">
      <c r="A36" s="1" t="s">
        <v>26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f t="shared" ref="I36:I62" si="8">SUM(B36:H36)</f>
        <v>0</v>
      </c>
      <c r="J36" s="6">
        <f t="shared" ref="J36:J60" si="9">AVERAGE(B36:F36)</f>
        <v>0</v>
      </c>
      <c r="K36" s="7" t="e">
        <f t="shared" ref="K36:K62" si="10">J36/$J$91</f>
        <v>#DIV/0!</v>
      </c>
    </row>
    <row r="37" spans="1:13" ht="14.65" customHeight="1" x14ac:dyDescent="0.2">
      <c r="A37" s="1" t="s">
        <v>27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f t="shared" si="8"/>
        <v>0</v>
      </c>
      <c r="J37" s="6">
        <f t="shared" si="9"/>
        <v>0</v>
      </c>
      <c r="K37" s="7" t="e">
        <f t="shared" si="10"/>
        <v>#DIV/0!</v>
      </c>
      <c r="M37" s="7"/>
    </row>
    <row r="38" spans="1:13" ht="14.65" customHeight="1" x14ac:dyDescent="0.2">
      <c r="A38" s="1" t="s">
        <v>28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f t="shared" si="8"/>
        <v>0</v>
      </c>
      <c r="J38" s="6">
        <f t="shared" si="9"/>
        <v>0</v>
      </c>
      <c r="K38" s="7" t="e">
        <f t="shared" si="10"/>
        <v>#DIV/0!</v>
      </c>
    </row>
    <row r="39" spans="1:13" ht="14.65" customHeight="1" x14ac:dyDescent="0.2">
      <c r="A39" s="1" t="s">
        <v>29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f t="shared" si="8"/>
        <v>0</v>
      </c>
      <c r="J39" s="6">
        <f t="shared" si="9"/>
        <v>0</v>
      </c>
      <c r="K39" s="7" t="e">
        <f t="shared" si="10"/>
        <v>#DIV/0!</v>
      </c>
    </row>
    <row r="40" spans="1:13" ht="14.65" customHeight="1" x14ac:dyDescent="0.2">
      <c r="A40" s="1" t="s">
        <v>30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f t="shared" si="8"/>
        <v>0</v>
      </c>
      <c r="J40" s="6">
        <f t="shared" si="9"/>
        <v>0</v>
      </c>
      <c r="K40" s="7" t="e">
        <f t="shared" si="10"/>
        <v>#DIV/0!</v>
      </c>
    </row>
    <row r="41" spans="1:13" ht="14.65" customHeight="1" x14ac:dyDescent="0.2">
      <c r="A41" s="1" t="s">
        <v>31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f t="shared" si="8"/>
        <v>0</v>
      </c>
      <c r="J41" s="6">
        <f t="shared" si="9"/>
        <v>0</v>
      </c>
      <c r="K41" s="7" t="e">
        <f t="shared" si="10"/>
        <v>#DIV/0!</v>
      </c>
    </row>
    <row r="42" spans="1:13" ht="14.65" customHeight="1" x14ac:dyDescent="0.2">
      <c r="A42" s="1" t="s">
        <v>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f t="shared" si="8"/>
        <v>0</v>
      </c>
      <c r="J42" s="6">
        <f t="shared" si="9"/>
        <v>0</v>
      </c>
      <c r="K42" s="7" t="e">
        <f t="shared" si="10"/>
        <v>#DIV/0!</v>
      </c>
    </row>
    <row r="43" spans="1:13" ht="14.65" customHeight="1" x14ac:dyDescent="0.2">
      <c r="A43" s="1" t="s">
        <v>33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f t="shared" si="8"/>
        <v>0</v>
      </c>
      <c r="J43" s="6">
        <f t="shared" si="9"/>
        <v>0</v>
      </c>
      <c r="K43" s="7" t="e">
        <f t="shared" si="10"/>
        <v>#DIV/0!</v>
      </c>
    </row>
    <row r="44" spans="1:13" ht="14.65" customHeight="1" x14ac:dyDescent="0.2">
      <c r="A44" s="1" t="s">
        <v>34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f t="shared" si="8"/>
        <v>0</v>
      </c>
      <c r="J44" s="6">
        <f t="shared" si="9"/>
        <v>0</v>
      </c>
      <c r="K44" s="7" t="e">
        <f t="shared" si="10"/>
        <v>#DIV/0!</v>
      </c>
    </row>
    <row r="45" spans="1:13" ht="14.65" customHeight="1" x14ac:dyDescent="0.2">
      <c r="A45" s="1" t="s">
        <v>35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f t="shared" si="8"/>
        <v>0</v>
      </c>
      <c r="J45" s="6">
        <f t="shared" si="9"/>
        <v>0</v>
      </c>
      <c r="K45" s="7" t="e">
        <f t="shared" si="10"/>
        <v>#DIV/0!</v>
      </c>
    </row>
    <row r="46" spans="1:13" ht="14.65" customHeight="1" x14ac:dyDescent="0.2">
      <c r="A46" s="1" t="s">
        <v>36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f t="shared" si="8"/>
        <v>0</v>
      </c>
      <c r="J46" s="6">
        <f t="shared" si="9"/>
        <v>0</v>
      </c>
      <c r="K46" s="7" t="e">
        <f t="shared" si="10"/>
        <v>#DIV/0!</v>
      </c>
    </row>
    <row r="47" spans="1:13" ht="14.65" customHeight="1" x14ac:dyDescent="0.2">
      <c r="A47" s="1" t="s">
        <v>37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f t="shared" si="8"/>
        <v>0</v>
      </c>
      <c r="J47" s="6">
        <f t="shared" si="9"/>
        <v>0</v>
      </c>
      <c r="K47" s="7" t="e">
        <f t="shared" si="10"/>
        <v>#DIV/0!</v>
      </c>
    </row>
    <row r="48" spans="1:13" ht="14.65" customHeight="1" x14ac:dyDescent="0.2">
      <c r="A48" s="1" t="s">
        <v>38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">
        <f t="shared" si="8"/>
        <v>0</v>
      </c>
      <c r="J48" s="6">
        <f t="shared" si="9"/>
        <v>0</v>
      </c>
      <c r="K48" s="7" t="e">
        <f t="shared" si="10"/>
        <v>#DIV/0!</v>
      </c>
    </row>
    <row r="49" spans="1:11" ht="14.65" customHeight="1" x14ac:dyDescent="0.2">
      <c r="A49" s="1" t="s">
        <v>39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1">
        <f t="shared" si="8"/>
        <v>0</v>
      </c>
      <c r="J49" s="6">
        <f t="shared" si="9"/>
        <v>0</v>
      </c>
      <c r="K49" s="7" t="e">
        <f t="shared" si="10"/>
        <v>#DIV/0!</v>
      </c>
    </row>
    <row r="50" spans="1:11" ht="14.65" customHeight="1" x14ac:dyDescent="0.2">
      <c r="A50" s="1" t="s">
        <v>40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f t="shared" si="8"/>
        <v>0</v>
      </c>
      <c r="J50" s="6">
        <f t="shared" si="9"/>
        <v>0</v>
      </c>
      <c r="K50" s="7" t="e">
        <f t="shared" si="10"/>
        <v>#DIV/0!</v>
      </c>
    </row>
    <row r="51" spans="1:11" ht="14.65" customHeight="1" x14ac:dyDescent="0.2">
      <c r="A51" s="1" t="s">
        <v>41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">
        <f t="shared" si="8"/>
        <v>0</v>
      </c>
      <c r="J51" s="6">
        <f t="shared" si="9"/>
        <v>0</v>
      </c>
      <c r="K51" s="7" t="e">
        <f t="shared" si="10"/>
        <v>#DIV/0!</v>
      </c>
    </row>
    <row r="52" spans="1:11" ht="14.65" customHeight="1" x14ac:dyDescent="0.2">
      <c r="A52" s="1" t="s">
        <v>42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">
        <f t="shared" si="8"/>
        <v>0</v>
      </c>
      <c r="J52" s="6">
        <f t="shared" si="9"/>
        <v>0</v>
      </c>
      <c r="K52" s="7" t="e">
        <f t="shared" si="10"/>
        <v>#DIV/0!</v>
      </c>
    </row>
    <row r="53" spans="1:11" ht="14.65" customHeight="1" x14ac:dyDescent="0.2">
      <c r="A53" s="1" t="s">
        <v>43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f t="shared" si="8"/>
        <v>0</v>
      </c>
      <c r="J53" s="6">
        <f t="shared" si="9"/>
        <v>0</v>
      </c>
      <c r="K53" s="7" t="e">
        <f t="shared" si="10"/>
        <v>#DIV/0!</v>
      </c>
    </row>
    <row r="54" spans="1:11" ht="14.65" customHeight="1" x14ac:dyDescent="0.2">
      <c r="A54" s="1" t="s">
        <v>44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1">
        <f t="shared" si="8"/>
        <v>0</v>
      </c>
      <c r="J54" s="6">
        <f t="shared" si="9"/>
        <v>0</v>
      </c>
      <c r="K54" s="7" t="e">
        <f t="shared" si="10"/>
        <v>#DIV/0!</v>
      </c>
    </row>
    <row r="55" spans="1:11" ht="14.65" customHeight="1" x14ac:dyDescent="0.2">
      <c r="A55" s="1" t="s">
        <v>45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">
        <f t="shared" si="8"/>
        <v>0</v>
      </c>
      <c r="J55" s="6">
        <f t="shared" si="9"/>
        <v>0</v>
      </c>
      <c r="K55" s="7" t="e">
        <f t="shared" si="10"/>
        <v>#DIV/0!</v>
      </c>
    </row>
    <row r="56" spans="1:11" ht="14.65" customHeight="1" x14ac:dyDescent="0.2">
      <c r="A56" s="1" t="s">
        <v>46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">
        <f t="shared" si="8"/>
        <v>0</v>
      </c>
      <c r="J56" s="6">
        <f t="shared" si="9"/>
        <v>0</v>
      </c>
      <c r="K56" s="7" t="e">
        <f t="shared" si="10"/>
        <v>#DIV/0!</v>
      </c>
    </row>
    <row r="57" spans="1:11" ht="14.65" customHeight="1" x14ac:dyDescent="0.2">
      <c r="A57" s="1" t="s">
        <v>47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f t="shared" si="8"/>
        <v>0</v>
      </c>
      <c r="J57" s="6">
        <f t="shared" si="9"/>
        <v>0</v>
      </c>
      <c r="K57" s="7" t="e">
        <f t="shared" si="10"/>
        <v>#DIV/0!</v>
      </c>
    </row>
    <row r="58" spans="1:11" ht="14.65" customHeight="1" x14ac:dyDescent="0.2">
      <c r="A58" s="1" t="s">
        <v>48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1">
        <f t="shared" si="8"/>
        <v>0</v>
      </c>
      <c r="J58" s="6">
        <f t="shared" si="9"/>
        <v>0</v>
      </c>
      <c r="K58" s="7" t="e">
        <f t="shared" si="10"/>
        <v>#DIV/0!</v>
      </c>
    </row>
    <row r="59" spans="1:11" ht="14.65" customHeight="1" x14ac:dyDescent="0.2">
      <c r="A59" s="1" t="s">
        <v>49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1">
        <f t="shared" si="8"/>
        <v>0</v>
      </c>
      <c r="J59" s="6">
        <f t="shared" si="9"/>
        <v>0</v>
      </c>
      <c r="K59" s="7" t="e">
        <f t="shared" si="10"/>
        <v>#DIV/0!</v>
      </c>
    </row>
    <row r="60" spans="1:11" ht="12.75" customHeight="1" x14ac:dyDescent="0.2">
      <c r="A60" s="1" t="s">
        <v>24</v>
      </c>
      <c r="B60" s="1">
        <f t="shared" ref="B60:H60" si="11">SUM(B36:B59)</f>
        <v>0</v>
      </c>
      <c r="C60" s="1">
        <f t="shared" si="11"/>
        <v>0</v>
      </c>
      <c r="D60" s="1">
        <f t="shared" si="11"/>
        <v>0</v>
      </c>
      <c r="E60" s="1">
        <f t="shared" si="11"/>
        <v>0</v>
      </c>
      <c r="F60" s="1">
        <f t="shared" si="11"/>
        <v>0</v>
      </c>
      <c r="G60" s="1">
        <f t="shared" si="11"/>
        <v>0</v>
      </c>
      <c r="H60" s="1">
        <f t="shared" si="11"/>
        <v>0</v>
      </c>
      <c r="I60" s="1">
        <f t="shared" si="8"/>
        <v>0</v>
      </c>
      <c r="J60" s="6">
        <f t="shared" si="9"/>
        <v>0</v>
      </c>
      <c r="K60" s="7" t="e">
        <f t="shared" si="10"/>
        <v>#DIV/0!</v>
      </c>
    </row>
    <row r="61" spans="1:11" ht="12.75" customHeight="1" x14ac:dyDescent="0.2">
      <c r="A61" s="1" t="s">
        <v>50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f t="shared" si="8"/>
        <v>0</v>
      </c>
      <c r="J61" s="6">
        <f t="shared" ref="J61:J62" si="12">AVERAGE(B61:F61)</f>
        <v>0</v>
      </c>
      <c r="K61" s="7" t="e">
        <f t="shared" si="10"/>
        <v>#DIV/0!</v>
      </c>
    </row>
    <row r="62" spans="1:11" ht="12.75" customHeight="1" x14ac:dyDescent="0.2">
      <c r="A62" s="1" t="s">
        <v>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f t="shared" si="8"/>
        <v>0</v>
      </c>
      <c r="J62" s="6">
        <f t="shared" si="12"/>
        <v>0</v>
      </c>
      <c r="K62" s="7" t="e">
        <f t="shared" si="10"/>
        <v>#DIV/0!</v>
      </c>
    </row>
    <row r="63" spans="1:11" x14ac:dyDescent="0.2">
      <c r="A63" s="1" t="s">
        <v>204</v>
      </c>
      <c r="B63" s="10" t="e">
        <f>B62/B60</f>
        <v>#DIV/0!</v>
      </c>
      <c r="C63" s="10" t="e">
        <f t="shared" ref="C63" si="13">C62/C60</f>
        <v>#DIV/0!</v>
      </c>
      <c r="D63" s="10" t="e">
        <f t="shared" ref="D63" si="14">D62/D60</f>
        <v>#DIV/0!</v>
      </c>
      <c r="E63" s="10" t="e">
        <f t="shared" ref="E63" si="15">E62/E60</f>
        <v>#DIV/0!</v>
      </c>
      <c r="F63" s="10" t="e">
        <f t="shared" ref="F63" si="16">F62/F60</f>
        <v>#DIV/0!</v>
      </c>
      <c r="G63" s="10" t="e">
        <f t="shared" ref="G63" si="17">G62/G60</f>
        <v>#DIV/0!</v>
      </c>
      <c r="H63" s="10" t="e">
        <f t="shared" ref="H63:J63" si="18">H62/H60</f>
        <v>#DIV/0!</v>
      </c>
      <c r="I63" s="10" t="e">
        <f t="shared" si="18"/>
        <v>#DIV/0!</v>
      </c>
      <c r="J63" s="10" t="e">
        <f t="shared" si="18"/>
        <v>#DIV/0!</v>
      </c>
    </row>
    <row r="64" spans="1:11" x14ac:dyDescent="0.2">
      <c r="B64" s="10"/>
      <c r="C64" s="10"/>
      <c r="D64" s="10"/>
      <c r="E64" s="10"/>
      <c r="F64" s="10"/>
      <c r="G64" s="10"/>
      <c r="H64" s="10"/>
      <c r="I64" s="10"/>
      <c r="J64" s="10"/>
    </row>
    <row r="65" spans="1:13" ht="12.75" customHeight="1" x14ac:dyDescent="0.2">
      <c r="A65" s="5" t="s">
        <v>53</v>
      </c>
      <c r="B65" t="str">
        <f>IF(B91=SUM(B92:B93),"bon","KO")</f>
        <v>bon</v>
      </c>
      <c r="C65" t="str">
        <f t="shared" ref="C65:H65" si="19">IF(C91=SUM(C92:C93),"bon","KO")</f>
        <v>bon</v>
      </c>
      <c r="D65" t="str">
        <f t="shared" si="19"/>
        <v>bon</v>
      </c>
      <c r="E65" t="str">
        <f t="shared" si="19"/>
        <v>bon</v>
      </c>
      <c r="F65" t="str">
        <f t="shared" si="19"/>
        <v>bon</v>
      </c>
      <c r="G65" t="str">
        <f t="shared" si="19"/>
        <v>bon</v>
      </c>
      <c r="H65" t="str">
        <f t="shared" si="19"/>
        <v>bon</v>
      </c>
      <c r="I65" t="str">
        <f>IF(I91=SUM(I92:I93),"bon","KO")</f>
        <v>bon</v>
      </c>
      <c r="K65" s="1" t="s">
        <v>16</v>
      </c>
    </row>
    <row r="66" spans="1:13" ht="12.75" customHeight="1" x14ac:dyDescent="0.2">
      <c r="B66" s="379" t="s">
        <v>17</v>
      </c>
      <c r="C66" s="379" t="s">
        <v>18</v>
      </c>
      <c r="D66" s="379" t="s">
        <v>19</v>
      </c>
      <c r="E66" s="379" t="s">
        <v>20</v>
      </c>
      <c r="F66" s="379" t="s">
        <v>21</v>
      </c>
      <c r="G66" s="379" t="s">
        <v>22</v>
      </c>
      <c r="H66" s="379" t="s">
        <v>23</v>
      </c>
      <c r="I66" s="379" t="s">
        <v>24</v>
      </c>
      <c r="J66" s="379" t="s">
        <v>25</v>
      </c>
      <c r="K66" s="379" t="s">
        <v>53</v>
      </c>
      <c r="L66" s="379" t="s">
        <v>54</v>
      </c>
      <c r="M66" s="379" t="s">
        <v>16</v>
      </c>
    </row>
    <row r="67" spans="1:13" ht="14.65" customHeight="1" x14ac:dyDescent="0.2">
      <c r="A67" s="1" t="s">
        <v>26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f t="shared" ref="I67:I90" si="20">SUM(B67:H67)</f>
        <v>0</v>
      </c>
      <c r="J67" s="6">
        <f t="shared" ref="J67:J93" si="21">AVERAGE(B67:F67)</f>
        <v>0</v>
      </c>
      <c r="K67" s="7" t="e">
        <f t="shared" ref="K67:K93" si="22">J67/$J$91</f>
        <v>#DIV/0!</v>
      </c>
      <c r="L67" s="1">
        <f t="shared" ref="L67:L91" si="23">_xlfn.STDEV.S(B67:F67)</f>
        <v>0</v>
      </c>
      <c r="M67" s="7" t="e">
        <f t="shared" ref="M67:M91" si="24">L67/$J$91</f>
        <v>#DIV/0!</v>
      </c>
    </row>
    <row r="68" spans="1:13" ht="14.65" customHeight="1" x14ac:dyDescent="0.2">
      <c r="A68" s="1" t="s">
        <v>27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f t="shared" si="20"/>
        <v>0</v>
      </c>
      <c r="J68" s="6">
        <f t="shared" si="21"/>
        <v>0</v>
      </c>
      <c r="K68" s="7" t="e">
        <f t="shared" si="22"/>
        <v>#DIV/0!</v>
      </c>
      <c r="L68" s="1">
        <f t="shared" si="23"/>
        <v>0</v>
      </c>
      <c r="M68" s="7" t="e">
        <f t="shared" si="24"/>
        <v>#DIV/0!</v>
      </c>
    </row>
    <row r="69" spans="1:13" ht="14.65" customHeight="1" x14ac:dyDescent="0.2">
      <c r="A69" s="1" t="s">
        <v>28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f t="shared" si="20"/>
        <v>0</v>
      </c>
      <c r="J69" s="6">
        <f t="shared" si="21"/>
        <v>0</v>
      </c>
      <c r="K69" s="7" t="e">
        <f t="shared" si="22"/>
        <v>#DIV/0!</v>
      </c>
      <c r="L69" s="1">
        <f t="shared" si="23"/>
        <v>0</v>
      </c>
      <c r="M69" s="7" t="e">
        <f t="shared" si="24"/>
        <v>#DIV/0!</v>
      </c>
    </row>
    <row r="70" spans="1:13" ht="14.65" customHeight="1" x14ac:dyDescent="0.2">
      <c r="A70" s="1" t="s">
        <v>29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f t="shared" si="20"/>
        <v>0</v>
      </c>
      <c r="J70" s="6">
        <f t="shared" si="21"/>
        <v>0</v>
      </c>
      <c r="K70" s="7" t="e">
        <f t="shared" si="22"/>
        <v>#DIV/0!</v>
      </c>
      <c r="L70" s="1">
        <f t="shared" si="23"/>
        <v>0</v>
      </c>
      <c r="M70" s="7" t="e">
        <f t="shared" si="24"/>
        <v>#DIV/0!</v>
      </c>
    </row>
    <row r="71" spans="1:13" ht="14.65" customHeight="1" x14ac:dyDescent="0.2">
      <c r="A71" s="1" t="s">
        <v>30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f t="shared" si="20"/>
        <v>0</v>
      </c>
      <c r="J71" s="6">
        <f t="shared" si="21"/>
        <v>0</v>
      </c>
      <c r="K71" s="7" t="e">
        <f t="shared" si="22"/>
        <v>#DIV/0!</v>
      </c>
      <c r="L71" s="1">
        <f t="shared" si="23"/>
        <v>0</v>
      </c>
      <c r="M71" s="7" t="e">
        <f t="shared" si="24"/>
        <v>#DIV/0!</v>
      </c>
    </row>
    <row r="72" spans="1:13" ht="14.65" customHeight="1" x14ac:dyDescent="0.2">
      <c r="A72" s="1" t="s">
        <v>31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f t="shared" si="20"/>
        <v>0</v>
      </c>
      <c r="J72" s="6">
        <f t="shared" si="21"/>
        <v>0</v>
      </c>
      <c r="K72" s="7" t="e">
        <f t="shared" si="22"/>
        <v>#DIV/0!</v>
      </c>
      <c r="L72" s="1">
        <f t="shared" si="23"/>
        <v>0</v>
      </c>
      <c r="M72" s="7" t="e">
        <f t="shared" si="24"/>
        <v>#DIV/0!</v>
      </c>
    </row>
    <row r="73" spans="1:13" ht="14.65" customHeight="1" x14ac:dyDescent="0.2">
      <c r="A73" s="1" t="s">
        <v>32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f t="shared" si="20"/>
        <v>0</v>
      </c>
      <c r="J73" s="6">
        <f t="shared" si="21"/>
        <v>0</v>
      </c>
      <c r="K73" s="7" t="e">
        <f t="shared" si="22"/>
        <v>#DIV/0!</v>
      </c>
      <c r="L73" s="1">
        <f t="shared" si="23"/>
        <v>0</v>
      </c>
      <c r="M73" s="7" t="e">
        <f t="shared" si="24"/>
        <v>#DIV/0!</v>
      </c>
    </row>
    <row r="74" spans="1:13" ht="14.65" customHeight="1" x14ac:dyDescent="0.2">
      <c r="A74" s="1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f t="shared" si="20"/>
        <v>0</v>
      </c>
      <c r="J74" s="6">
        <f t="shared" si="21"/>
        <v>0</v>
      </c>
      <c r="K74" s="7" t="e">
        <f t="shared" si="22"/>
        <v>#DIV/0!</v>
      </c>
      <c r="L74" s="1">
        <f t="shared" si="23"/>
        <v>0</v>
      </c>
      <c r="M74" s="7" t="e">
        <f t="shared" si="24"/>
        <v>#DIV/0!</v>
      </c>
    </row>
    <row r="75" spans="1:13" ht="14.65" customHeight="1" x14ac:dyDescent="0.2">
      <c r="A75" s="1" t="s">
        <v>34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f t="shared" si="20"/>
        <v>0</v>
      </c>
      <c r="J75" s="6">
        <f t="shared" si="21"/>
        <v>0</v>
      </c>
      <c r="K75" s="7" t="e">
        <f t="shared" si="22"/>
        <v>#DIV/0!</v>
      </c>
      <c r="L75" s="1">
        <f t="shared" si="23"/>
        <v>0</v>
      </c>
      <c r="M75" s="7" t="e">
        <f t="shared" si="24"/>
        <v>#DIV/0!</v>
      </c>
    </row>
    <row r="76" spans="1:13" ht="14.65" customHeight="1" x14ac:dyDescent="0.2">
      <c r="A76" s="1" t="s">
        <v>35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f t="shared" si="20"/>
        <v>0</v>
      </c>
      <c r="J76" s="6">
        <f t="shared" si="21"/>
        <v>0</v>
      </c>
      <c r="K76" s="7" t="e">
        <f t="shared" si="22"/>
        <v>#DIV/0!</v>
      </c>
      <c r="L76" s="1">
        <f t="shared" si="23"/>
        <v>0</v>
      </c>
      <c r="M76" s="7" t="e">
        <f t="shared" si="24"/>
        <v>#DIV/0!</v>
      </c>
    </row>
    <row r="77" spans="1:13" ht="14.65" customHeight="1" x14ac:dyDescent="0.2">
      <c r="A77" s="1" t="s">
        <v>36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f t="shared" si="20"/>
        <v>0</v>
      </c>
      <c r="J77" s="6">
        <f t="shared" si="21"/>
        <v>0</v>
      </c>
      <c r="K77" s="7" t="e">
        <f t="shared" si="22"/>
        <v>#DIV/0!</v>
      </c>
      <c r="L77" s="1">
        <f t="shared" si="23"/>
        <v>0</v>
      </c>
      <c r="M77" s="7" t="e">
        <f t="shared" si="24"/>
        <v>#DIV/0!</v>
      </c>
    </row>
    <row r="78" spans="1:13" ht="14.65" customHeight="1" x14ac:dyDescent="0.2">
      <c r="A78" s="1" t="s">
        <v>37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f t="shared" si="20"/>
        <v>0</v>
      </c>
      <c r="J78" s="6">
        <f t="shared" si="21"/>
        <v>0</v>
      </c>
      <c r="K78" s="7" t="e">
        <f t="shared" si="22"/>
        <v>#DIV/0!</v>
      </c>
      <c r="L78" s="1">
        <f t="shared" si="23"/>
        <v>0</v>
      </c>
      <c r="M78" s="7" t="e">
        <f t="shared" si="24"/>
        <v>#DIV/0!</v>
      </c>
    </row>
    <row r="79" spans="1:13" ht="14.65" customHeight="1" x14ac:dyDescent="0.2">
      <c r="A79" s="1" t="s">
        <v>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f t="shared" si="20"/>
        <v>0</v>
      </c>
      <c r="J79" s="6">
        <f t="shared" si="21"/>
        <v>0</v>
      </c>
      <c r="K79" s="7" t="e">
        <f t="shared" si="22"/>
        <v>#DIV/0!</v>
      </c>
      <c r="L79" s="1">
        <f t="shared" si="23"/>
        <v>0</v>
      </c>
      <c r="M79" s="7" t="e">
        <f t="shared" si="24"/>
        <v>#DIV/0!</v>
      </c>
    </row>
    <row r="80" spans="1:13" ht="14.65" customHeight="1" x14ac:dyDescent="0.2">
      <c r="A80" s="1" t="s">
        <v>39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f t="shared" si="20"/>
        <v>0</v>
      </c>
      <c r="J80" s="6">
        <f t="shared" si="21"/>
        <v>0</v>
      </c>
      <c r="K80" s="7" t="e">
        <f t="shared" si="22"/>
        <v>#DIV/0!</v>
      </c>
      <c r="L80" s="1">
        <f t="shared" si="23"/>
        <v>0</v>
      </c>
      <c r="M80" s="7" t="e">
        <f t="shared" si="24"/>
        <v>#DIV/0!</v>
      </c>
    </row>
    <row r="81" spans="1:13" ht="14.65" customHeight="1" x14ac:dyDescent="0.2">
      <c r="A81" s="1" t="s">
        <v>40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f t="shared" si="20"/>
        <v>0</v>
      </c>
      <c r="J81" s="6">
        <f t="shared" si="21"/>
        <v>0</v>
      </c>
      <c r="K81" s="7" t="e">
        <f t="shared" si="22"/>
        <v>#DIV/0!</v>
      </c>
      <c r="L81" s="1">
        <f t="shared" si="23"/>
        <v>0</v>
      </c>
      <c r="M81" s="7" t="e">
        <f t="shared" si="24"/>
        <v>#DIV/0!</v>
      </c>
    </row>
    <row r="82" spans="1:13" ht="14.65" customHeight="1" x14ac:dyDescent="0.2">
      <c r="A82" s="1" t="s">
        <v>41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f t="shared" si="20"/>
        <v>0</v>
      </c>
      <c r="J82" s="6">
        <f t="shared" si="21"/>
        <v>0</v>
      </c>
      <c r="K82" s="7" t="e">
        <f t="shared" si="22"/>
        <v>#DIV/0!</v>
      </c>
      <c r="L82" s="1">
        <f t="shared" si="23"/>
        <v>0</v>
      </c>
      <c r="M82" s="7" t="e">
        <f t="shared" si="24"/>
        <v>#DIV/0!</v>
      </c>
    </row>
    <row r="83" spans="1:13" ht="14.65" customHeight="1" x14ac:dyDescent="0.2">
      <c r="A83" s="1" t="s">
        <v>42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f t="shared" si="20"/>
        <v>0</v>
      </c>
      <c r="J83" s="6">
        <f t="shared" si="21"/>
        <v>0</v>
      </c>
      <c r="K83" s="7" t="e">
        <f t="shared" si="22"/>
        <v>#DIV/0!</v>
      </c>
      <c r="L83" s="1">
        <f t="shared" si="23"/>
        <v>0</v>
      </c>
      <c r="M83" s="7" t="e">
        <f t="shared" si="24"/>
        <v>#DIV/0!</v>
      </c>
    </row>
    <row r="84" spans="1:13" ht="14.65" customHeight="1" x14ac:dyDescent="0.2">
      <c r="A84" s="1" t="s">
        <v>43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f t="shared" si="20"/>
        <v>0</v>
      </c>
      <c r="J84" s="6">
        <f t="shared" si="21"/>
        <v>0</v>
      </c>
      <c r="K84" s="7" t="e">
        <f t="shared" si="22"/>
        <v>#DIV/0!</v>
      </c>
      <c r="L84" s="1">
        <f t="shared" si="23"/>
        <v>0</v>
      </c>
      <c r="M84" s="7" t="e">
        <f t="shared" si="24"/>
        <v>#DIV/0!</v>
      </c>
    </row>
    <row r="85" spans="1:13" ht="14.65" customHeight="1" x14ac:dyDescent="0.2">
      <c r="A85" s="1" t="s">
        <v>44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f t="shared" si="20"/>
        <v>0</v>
      </c>
      <c r="J85" s="6">
        <f t="shared" si="21"/>
        <v>0</v>
      </c>
      <c r="K85" s="7" t="e">
        <f t="shared" si="22"/>
        <v>#DIV/0!</v>
      </c>
      <c r="L85" s="1">
        <f t="shared" si="23"/>
        <v>0</v>
      </c>
      <c r="M85" s="7" t="e">
        <f t="shared" si="24"/>
        <v>#DIV/0!</v>
      </c>
    </row>
    <row r="86" spans="1:13" ht="14.65" customHeight="1" x14ac:dyDescent="0.2">
      <c r="A86" s="1" t="s">
        <v>45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f t="shared" si="20"/>
        <v>0</v>
      </c>
      <c r="J86" s="6">
        <f t="shared" si="21"/>
        <v>0</v>
      </c>
      <c r="K86" s="7" t="e">
        <f t="shared" si="22"/>
        <v>#DIV/0!</v>
      </c>
      <c r="L86" s="1">
        <f t="shared" si="23"/>
        <v>0</v>
      </c>
      <c r="M86" s="7" t="e">
        <f t="shared" si="24"/>
        <v>#DIV/0!</v>
      </c>
    </row>
    <row r="87" spans="1:13" ht="14.65" customHeight="1" x14ac:dyDescent="0.2">
      <c r="A87" s="1" t="s">
        <v>46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f t="shared" si="20"/>
        <v>0</v>
      </c>
      <c r="J87" s="6">
        <f t="shared" si="21"/>
        <v>0</v>
      </c>
      <c r="K87" s="7" t="e">
        <f t="shared" si="22"/>
        <v>#DIV/0!</v>
      </c>
      <c r="L87" s="1">
        <f t="shared" si="23"/>
        <v>0</v>
      </c>
      <c r="M87" s="7" t="e">
        <f t="shared" si="24"/>
        <v>#DIV/0!</v>
      </c>
    </row>
    <row r="88" spans="1:13" ht="14.65" customHeight="1" x14ac:dyDescent="0.2">
      <c r="A88" s="1" t="s">
        <v>47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f t="shared" si="20"/>
        <v>0</v>
      </c>
      <c r="J88" s="6">
        <f t="shared" si="21"/>
        <v>0</v>
      </c>
      <c r="K88" s="7" t="e">
        <f t="shared" si="22"/>
        <v>#DIV/0!</v>
      </c>
      <c r="L88" s="1">
        <f t="shared" si="23"/>
        <v>0</v>
      </c>
      <c r="M88" s="7" t="e">
        <f t="shared" si="24"/>
        <v>#DIV/0!</v>
      </c>
    </row>
    <row r="89" spans="1:13" ht="14.65" customHeight="1" x14ac:dyDescent="0.2">
      <c r="A89" s="1" t="s">
        <v>48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1">
        <f t="shared" si="20"/>
        <v>0</v>
      </c>
      <c r="J89" s="6">
        <f t="shared" si="21"/>
        <v>0</v>
      </c>
      <c r="K89" s="7" t="e">
        <f t="shared" si="22"/>
        <v>#DIV/0!</v>
      </c>
      <c r="L89" s="1">
        <f t="shared" si="23"/>
        <v>0</v>
      </c>
      <c r="M89" s="7" t="e">
        <f t="shared" si="24"/>
        <v>#DIV/0!</v>
      </c>
    </row>
    <row r="90" spans="1:13" ht="14.65" customHeight="1" x14ac:dyDescent="0.2">
      <c r="A90" s="1" t="s">
        <v>49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1">
        <f t="shared" si="20"/>
        <v>0</v>
      </c>
      <c r="J90" s="6">
        <f t="shared" si="21"/>
        <v>0</v>
      </c>
      <c r="K90" s="7" t="e">
        <f t="shared" si="22"/>
        <v>#DIV/0!</v>
      </c>
      <c r="L90" s="1">
        <f t="shared" si="23"/>
        <v>0</v>
      </c>
      <c r="M90" s="7" t="e">
        <f t="shared" si="24"/>
        <v>#DIV/0!</v>
      </c>
    </row>
    <row r="91" spans="1:13" ht="14.65" customHeight="1" x14ac:dyDescent="0.2">
      <c r="A91" s="1" t="s">
        <v>24</v>
      </c>
      <c r="B91" s="1">
        <f t="shared" ref="B91:I91" si="25">SUM(B67:B90)</f>
        <v>0</v>
      </c>
      <c r="C91" s="1">
        <f t="shared" si="25"/>
        <v>0</v>
      </c>
      <c r="D91" s="1">
        <f t="shared" si="25"/>
        <v>0</v>
      </c>
      <c r="E91" s="1">
        <f t="shared" si="25"/>
        <v>0</v>
      </c>
      <c r="F91" s="1">
        <f t="shared" si="25"/>
        <v>0</v>
      </c>
      <c r="G91" s="1">
        <f t="shared" si="25"/>
        <v>0</v>
      </c>
      <c r="H91" s="1">
        <f t="shared" si="25"/>
        <v>0</v>
      </c>
      <c r="I91" s="1">
        <f t="shared" si="25"/>
        <v>0</v>
      </c>
      <c r="J91" s="6">
        <f t="shared" si="21"/>
        <v>0</v>
      </c>
      <c r="K91" s="7" t="e">
        <f t="shared" si="22"/>
        <v>#DIV/0!</v>
      </c>
      <c r="L91" s="1">
        <f t="shared" si="23"/>
        <v>0</v>
      </c>
      <c r="M91" s="7" t="e">
        <f t="shared" si="24"/>
        <v>#DIV/0!</v>
      </c>
    </row>
    <row r="92" spans="1:13" ht="14.65" customHeight="1" x14ac:dyDescent="0.2">
      <c r="A92" s="1" t="s">
        <v>50</v>
      </c>
      <c r="B92" s="1">
        <f t="shared" ref="B92:H93" si="26">B30+B61</f>
        <v>0</v>
      </c>
      <c r="C92" s="1">
        <f t="shared" si="26"/>
        <v>0</v>
      </c>
      <c r="D92" s="1">
        <f t="shared" si="26"/>
        <v>0</v>
      </c>
      <c r="E92" s="1">
        <f t="shared" si="26"/>
        <v>0</v>
      </c>
      <c r="F92" s="1">
        <f t="shared" si="26"/>
        <v>0</v>
      </c>
      <c r="G92" s="1">
        <f t="shared" si="26"/>
        <v>0</v>
      </c>
      <c r="H92" s="1">
        <f t="shared" si="26"/>
        <v>0</v>
      </c>
      <c r="I92" s="1">
        <f>SUM(B92:H92)</f>
        <v>0</v>
      </c>
      <c r="J92" s="6">
        <f t="shared" si="21"/>
        <v>0</v>
      </c>
      <c r="K92" s="7" t="e">
        <f t="shared" si="22"/>
        <v>#DIV/0!</v>
      </c>
      <c r="L92" s="1">
        <f t="shared" ref="L92:L93" si="27">_xlfn.STDEV.S(B92:F92)</f>
        <v>0</v>
      </c>
      <c r="M92" s="7" t="e">
        <f t="shared" ref="M92:M93" si="28">L92/$J$91</f>
        <v>#DIV/0!</v>
      </c>
    </row>
    <row r="93" spans="1:13" x14ac:dyDescent="0.2">
      <c r="A93" s="1" t="s">
        <v>51</v>
      </c>
      <c r="B93" s="1">
        <f t="shared" si="26"/>
        <v>0</v>
      </c>
      <c r="C93" s="1">
        <f t="shared" si="26"/>
        <v>0</v>
      </c>
      <c r="D93" s="1">
        <f t="shared" si="26"/>
        <v>0</v>
      </c>
      <c r="E93" s="1">
        <f t="shared" si="26"/>
        <v>0</v>
      </c>
      <c r="F93" s="1">
        <f t="shared" si="26"/>
        <v>0</v>
      </c>
      <c r="G93" s="1">
        <f t="shared" si="26"/>
        <v>0</v>
      </c>
      <c r="H93" s="1">
        <f t="shared" si="26"/>
        <v>0</v>
      </c>
      <c r="I93" s="1">
        <f>SUM(B93:H93)</f>
        <v>0</v>
      </c>
      <c r="J93" s="6">
        <f t="shared" si="21"/>
        <v>0</v>
      </c>
      <c r="K93" s="7" t="e">
        <f t="shared" si="22"/>
        <v>#DIV/0!</v>
      </c>
      <c r="L93" s="1">
        <f t="shared" si="27"/>
        <v>0</v>
      </c>
      <c r="M93" s="7" t="e">
        <f t="shared" si="28"/>
        <v>#DIV/0!</v>
      </c>
    </row>
    <row r="94" spans="1:13" x14ac:dyDescent="0.2">
      <c r="A94" s="1" t="s">
        <v>204</v>
      </c>
      <c r="B94" s="10" t="e">
        <f>B93/B91</f>
        <v>#DIV/0!</v>
      </c>
      <c r="C94" s="10" t="e">
        <f t="shared" ref="C94" si="29">C93/C91</f>
        <v>#DIV/0!</v>
      </c>
      <c r="D94" s="10" t="e">
        <f t="shared" ref="D94" si="30">D93/D91</f>
        <v>#DIV/0!</v>
      </c>
      <c r="E94" s="10" t="e">
        <f t="shared" ref="E94" si="31">E93/E91</f>
        <v>#DIV/0!</v>
      </c>
      <c r="F94" s="10" t="e">
        <f t="shared" ref="F94" si="32">F93/F91</f>
        <v>#DIV/0!</v>
      </c>
      <c r="G94" s="10" t="e">
        <f t="shared" ref="G94" si="33">G93/G91</f>
        <v>#DIV/0!</v>
      </c>
      <c r="H94" s="10" t="e">
        <f t="shared" ref="H94:J94" si="34">H93/H91</f>
        <v>#DIV/0!</v>
      </c>
      <c r="I94" s="10" t="e">
        <f t="shared" si="34"/>
        <v>#DIV/0!</v>
      </c>
      <c r="J94" s="10" t="e">
        <f t="shared" si="34"/>
        <v>#DIV/0!</v>
      </c>
    </row>
  </sheetData>
  <mergeCells count="2">
    <mergeCell ref="N3:P3"/>
    <mergeCell ref="M2:P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55</v>
      </c>
    </row>
    <row r="3" spans="1:19" ht="12.75" customHeight="1" x14ac:dyDescent="0.2">
      <c r="A3" s="5" t="s">
        <v>11</v>
      </c>
    </row>
    <row r="4" spans="1:19" ht="12.75" customHeight="1" x14ac:dyDescent="0.2">
      <c r="B4" s="379">
        <v>1</v>
      </c>
      <c r="C4" s="379">
        <v>2</v>
      </c>
      <c r="D4" s="379">
        <v>3</v>
      </c>
      <c r="E4" s="379">
        <v>4</v>
      </c>
      <c r="F4" s="379">
        <v>5</v>
      </c>
      <c r="G4" s="379">
        <v>6</v>
      </c>
      <c r="H4" s="379">
        <v>7</v>
      </c>
      <c r="I4" s="379">
        <v>8</v>
      </c>
      <c r="J4" s="379">
        <v>9</v>
      </c>
      <c r="K4" s="379">
        <v>10</v>
      </c>
      <c r="L4" s="379">
        <v>11</v>
      </c>
      <c r="M4" s="379">
        <v>12</v>
      </c>
      <c r="N4" s="379">
        <v>13</v>
      </c>
      <c r="O4" s="379" t="s">
        <v>24</v>
      </c>
      <c r="P4" s="379" t="s">
        <v>56</v>
      </c>
      <c r="Q4" s="379" t="s">
        <v>57</v>
      </c>
      <c r="R4" s="379" t="s">
        <v>58</v>
      </c>
      <c r="S4" s="379" t="s">
        <v>59</v>
      </c>
    </row>
    <row r="5" spans="1:19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8">
        <v>0</v>
      </c>
      <c r="Q5" s="8">
        <v>0</v>
      </c>
      <c r="R5" s="8">
        <v>0</v>
      </c>
      <c r="S5" s="8">
        <v>0</v>
      </c>
    </row>
    <row r="6" spans="1:19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8">
        <v>0</v>
      </c>
      <c r="Q6" s="8">
        <v>0</v>
      </c>
      <c r="R6" s="8">
        <v>0</v>
      </c>
      <c r="S6" s="8">
        <v>0</v>
      </c>
    </row>
    <row r="7" spans="1:19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8">
        <v>0</v>
      </c>
      <c r="Q7" s="8">
        <v>0</v>
      </c>
      <c r="R7" s="8">
        <v>0</v>
      </c>
      <c r="S7" s="8">
        <v>0</v>
      </c>
    </row>
    <row r="8" spans="1:19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8">
        <v>0</v>
      </c>
      <c r="Q8" s="8">
        <v>0</v>
      </c>
      <c r="R8" s="8">
        <v>0</v>
      </c>
      <c r="S8" s="8">
        <v>0</v>
      </c>
    </row>
    <row r="9" spans="1:19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8">
        <v>0</v>
      </c>
      <c r="Q9" s="8">
        <v>0</v>
      </c>
      <c r="R9" s="8">
        <v>0</v>
      </c>
      <c r="S9" s="8">
        <v>0</v>
      </c>
    </row>
    <row r="10" spans="1:19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8">
        <v>0</v>
      </c>
      <c r="Q10" s="8">
        <v>0</v>
      </c>
      <c r="R10" s="8">
        <v>0</v>
      </c>
      <c r="S10" s="8">
        <v>0</v>
      </c>
    </row>
    <row r="11" spans="1:19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8">
        <v>0</v>
      </c>
      <c r="Q11" s="8">
        <v>0</v>
      </c>
      <c r="R11" s="8">
        <v>0</v>
      </c>
      <c r="S11" s="8">
        <v>0</v>
      </c>
    </row>
    <row r="12" spans="1:19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8">
        <v>0</v>
      </c>
      <c r="Q12" s="8">
        <v>0</v>
      </c>
      <c r="R12" s="8">
        <v>0</v>
      </c>
      <c r="S12" s="8">
        <v>0</v>
      </c>
    </row>
    <row r="13" spans="1:19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8">
        <v>0</v>
      </c>
      <c r="Q13" s="8">
        <v>0</v>
      </c>
      <c r="R13" s="8">
        <v>0</v>
      </c>
      <c r="S13" s="8">
        <v>0</v>
      </c>
    </row>
    <row r="14" spans="1:19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8">
        <v>0</v>
      </c>
      <c r="Q14" s="8">
        <v>0</v>
      </c>
      <c r="R14" s="8">
        <v>0</v>
      </c>
      <c r="S14" s="8">
        <v>0</v>
      </c>
    </row>
    <row r="15" spans="1:19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8">
        <v>0</v>
      </c>
      <c r="Q15" s="8">
        <v>0</v>
      </c>
      <c r="R15" s="8">
        <v>0</v>
      </c>
      <c r="S15" s="8">
        <v>0</v>
      </c>
    </row>
    <row r="16" spans="1:19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8">
        <v>0</v>
      </c>
      <c r="Q16" s="8">
        <v>0</v>
      </c>
      <c r="R16" s="8">
        <v>0</v>
      </c>
      <c r="S16" s="8">
        <v>0</v>
      </c>
    </row>
    <row r="17" spans="1:19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8">
        <v>0</v>
      </c>
      <c r="Q17" s="8">
        <v>0</v>
      </c>
      <c r="R17" s="8">
        <v>0</v>
      </c>
      <c r="S17" s="8">
        <v>0</v>
      </c>
    </row>
    <row r="18" spans="1:19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8">
        <v>0</v>
      </c>
      <c r="Q18" s="8">
        <v>0</v>
      </c>
      <c r="R18" s="8">
        <v>0</v>
      </c>
      <c r="S18" s="8">
        <v>0</v>
      </c>
    </row>
    <row r="19" spans="1:19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8">
        <v>0</v>
      </c>
      <c r="Q19" s="8">
        <v>0</v>
      </c>
      <c r="R19" s="8">
        <v>0</v>
      </c>
      <c r="S19" s="8">
        <v>0</v>
      </c>
    </row>
    <row r="20" spans="1:19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8">
        <v>0</v>
      </c>
      <c r="Q20" s="8">
        <v>0</v>
      </c>
      <c r="R20" s="8">
        <v>0</v>
      </c>
      <c r="S20" s="8">
        <v>0</v>
      </c>
    </row>
    <row r="21" spans="1:19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8">
        <v>0</v>
      </c>
      <c r="Q21" s="8">
        <v>0</v>
      </c>
      <c r="R21" s="8">
        <v>0</v>
      </c>
      <c r="S21" s="8">
        <v>0</v>
      </c>
    </row>
    <row r="22" spans="1:19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8">
        <v>0</v>
      </c>
      <c r="Q22" s="8">
        <v>0</v>
      </c>
      <c r="R22" s="8">
        <v>0</v>
      </c>
      <c r="S22" s="8">
        <v>0</v>
      </c>
    </row>
    <row r="23" spans="1:19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8">
        <v>0</v>
      </c>
      <c r="Q23" s="8">
        <v>0</v>
      </c>
      <c r="R23" s="8">
        <v>0</v>
      </c>
      <c r="S23" s="8">
        <v>0</v>
      </c>
    </row>
    <row r="24" spans="1:19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8">
        <v>0</v>
      </c>
      <c r="Q24" s="8">
        <v>0</v>
      </c>
      <c r="R24" s="8">
        <v>0</v>
      </c>
      <c r="S24" s="8">
        <v>0</v>
      </c>
    </row>
    <row r="25" spans="1:19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8">
        <v>0</v>
      </c>
      <c r="Q25" s="8">
        <v>0</v>
      </c>
      <c r="R25" s="8">
        <v>0</v>
      </c>
      <c r="S25" s="8">
        <v>0</v>
      </c>
    </row>
    <row r="26" spans="1:19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8">
        <v>0</v>
      </c>
      <c r="Q26" s="8">
        <v>0</v>
      </c>
      <c r="R26" s="8">
        <v>0</v>
      </c>
      <c r="S26" s="8">
        <v>0</v>
      </c>
    </row>
    <row r="27" spans="1:19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8">
        <v>0</v>
      </c>
      <c r="Q27" s="8">
        <v>0</v>
      </c>
      <c r="R27" s="8">
        <v>0</v>
      </c>
      <c r="S27" s="8">
        <v>0</v>
      </c>
    </row>
    <row r="28" spans="1:19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8">
        <v>0</v>
      </c>
      <c r="Q28" s="8">
        <v>0</v>
      </c>
      <c r="R28" s="8">
        <v>0</v>
      </c>
      <c r="S28" s="8">
        <v>0</v>
      </c>
    </row>
    <row r="29" spans="1:19" ht="14.65" customHeight="1" x14ac:dyDescent="0.2">
      <c r="A29" s="1" t="s">
        <v>24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5" t="s">
        <v>12</v>
      </c>
    </row>
    <row r="32" spans="1:19" ht="12.75" customHeight="1" x14ac:dyDescent="0.2">
      <c r="B32" s="379">
        <v>1</v>
      </c>
      <c r="C32" s="379">
        <v>2</v>
      </c>
      <c r="D32" s="379">
        <v>3</v>
      </c>
      <c r="E32" s="379">
        <v>4</v>
      </c>
      <c r="F32" s="379">
        <v>5</v>
      </c>
      <c r="G32" s="379">
        <v>6</v>
      </c>
      <c r="H32" s="379">
        <v>7</v>
      </c>
      <c r="I32" s="379">
        <v>8</v>
      </c>
      <c r="J32" s="379">
        <v>9</v>
      </c>
      <c r="K32" s="379">
        <v>10</v>
      </c>
      <c r="L32" s="379">
        <v>11</v>
      </c>
      <c r="M32" s="379">
        <v>12</v>
      </c>
      <c r="N32" s="379">
        <v>13</v>
      </c>
      <c r="O32" s="379" t="s">
        <v>24</v>
      </c>
      <c r="P32" s="379" t="s">
        <v>56</v>
      </c>
      <c r="Q32" s="379" t="s">
        <v>57</v>
      </c>
      <c r="R32" s="379" t="s">
        <v>58</v>
      </c>
      <c r="S32" s="379" t="s">
        <v>59</v>
      </c>
    </row>
    <row r="33" spans="1:19" ht="14.65" customHeight="1" x14ac:dyDescent="0.2">
      <c r="A33" s="1" t="s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8">
        <v>0</v>
      </c>
      <c r="Q33" s="8">
        <v>0</v>
      </c>
      <c r="R33" s="8">
        <v>0</v>
      </c>
      <c r="S33" s="8">
        <v>0</v>
      </c>
    </row>
    <row r="34" spans="1:19" ht="14.65" customHeight="1" x14ac:dyDescent="0.2">
      <c r="A34" s="1" t="s">
        <v>27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8">
        <v>0</v>
      </c>
      <c r="Q34" s="8">
        <v>0</v>
      </c>
      <c r="R34" s="8">
        <v>0</v>
      </c>
      <c r="S34" s="8">
        <v>0</v>
      </c>
    </row>
    <row r="35" spans="1:19" ht="14.65" customHeight="1" x14ac:dyDescent="0.2">
      <c r="A35" s="1" t="s">
        <v>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8">
        <v>0</v>
      </c>
      <c r="Q35" s="8">
        <v>0</v>
      </c>
      <c r="R35" s="8">
        <v>0</v>
      </c>
      <c r="S35" s="8">
        <v>0</v>
      </c>
    </row>
    <row r="36" spans="1:19" ht="14.65" customHeight="1" x14ac:dyDescent="0.2">
      <c r="A36" s="1" t="s">
        <v>29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8">
        <v>0</v>
      </c>
      <c r="Q36" s="8">
        <v>0</v>
      </c>
      <c r="R36" s="8">
        <v>0</v>
      </c>
      <c r="S36" s="8">
        <v>0</v>
      </c>
    </row>
    <row r="37" spans="1:19" ht="14.65" customHeight="1" x14ac:dyDescent="0.2">
      <c r="A37" s="1" t="s">
        <v>30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8">
        <v>0</v>
      </c>
      <c r="Q37" s="8">
        <v>0</v>
      </c>
      <c r="R37" s="8">
        <v>0</v>
      </c>
      <c r="S37" s="8">
        <v>0</v>
      </c>
    </row>
    <row r="38" spans="1:19" ht="14.65" customHeight="1" x14ac:dyDescent="0.2">
      <c r="A38" s="1" t="s">
        <v>31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8">
        <v>0</v>
      </c>
      <c r="Q38" s="8">
        <v>0</v>
      </c>
      <c r="R38" s="8">
        <v>0</v>
      </c>
      <c r="S38" s="8">
        <v>0</v>
      </c>
    </row>
    <row r="39" spans="1:19" ht="14.65" customHeight="1" x14ac:dyDescent="0.2">
      <c r="A39" s="1" t="s">
        <v>32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8">
        <v>0</v>
      </c>
      <c r="Q39" s="8">
        <v>0</v>
      </c>
      <c r="R39" s="8">
        <v>0</v>
      </c>
      <c r="S39" s="8">
        <v>0</v>
      </c>
    </row>
    <row r="40" spans="1:19" ht="14.65" customHeight="1" x14ac:dyDescent="0.2">
      <c r="A40" s="1" t="s">
        <v>33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8">
        <v>0</v>
      </c>
      <c r="Q40" s="8">
        <v>0</v>
      </c>
      <c r="R40" s="8">
        <v>0</v>
      </c>
      <c r="S40" s="8">
        <v>0</v>
      </c>
    </row>
    <row r="41" spans="1:19" ht="14.65" customHeight="1" x14ac:dyDescent="0.2">
      <c r="A41" s="1" t="s">
        <v>34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8">
        <v>0</v>
      </c>
      <c r="Q41" s="8">
        <v>0</v>
      </c>
      <c r="R41" s="8">
        <v>0</v>
      </c>
      <c r="S41" s="8">
        <v>0</v>
      </c>
    </row>
    <row r="42" spans="1:19" ht="14.65" customHeight="1" x14ac:dyDescent="0.2">
      <c r="A42" s="1" t="s">
        <v>35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8">
        <v>0</v>
      </c>
      <c r="Q42" s="8">
        <v>0</v>
      </c>
      <c r="R42" s="8">
        <v>0</v>
      </c>
      <c r="S42" s="8">
        <v>0</v>
      </c>
    </row>
    <row r="43" spans="1:19" ht="14.65" customHeight="1" x14ac:dyDescent="0.2">
      <c r="A43" s="1" t="s">
        <v>36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8">
        <v>0</v>
      </c>
      <c r="Q43" s="8">
        <v>0</v>
      </c>
      <c r="R43" s="8">
        <v>0</v>
      </c>
      <c r="S43" s="8">
        <v>0</v>
      </c>
    </row>
    <row r="44" spans="1:19" ht="14.65" customHeight="1" x14ac:dyDescent="0.2">
      <c r="A44" s="1" t="s">
        <v>37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8">
        <v>0</v>
      </c>
      <c r="Q44" s="8">
        <v>0</v>
      </c>
      <c r="R44" s="8">
        <v>0</v>
      </c>
      <c r="S44" s="8">
        <v>0</v>
      </c>
    </row>
    <row r="45" spans="1:19" ht="14.65" customHeight="1" x14ac:dyDescent="0.2">
      <c r="A45" s="1" t="s">
        <v>38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8">
        <v>0</v>
      </c>
      <c r="Q45" s="8">
        <v>0</v>
      </c>
      <c r="R45" s="8">
        <v>0</v>
      </c>
      <c r="S45" s="8">
        <v>0</v>
      </c>
    </row>
    <row r="46" spans="1:19" ht="14.65" customHeight="1" x14ac:dyDescent="0.2">
      <c r="A46" s="1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8">
        <v>0</v>
      </c>
      <c r="Q46" s="8">
        <v>0</v>
      </c>
      <c r="R46" s="8">
        <v>0</v>
      </c>
      <c r="S46" s="8">
        <v>0</v>
      </c>
    </row>
    <row r="47" spans="1:19" ht="14.65" customHeight="1" x14ac:dyDescent="0.2">
      <c r="A47" s="1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8">
        <v>0</v>
      </c>
      <c r="Q47" s="8">
        <v>0</v>
      </c>
      <c r="R47" s="8">
        <v>0</v>
      </c>
      <c r="S47" s="8">
        <v>0</v>
      </c>
    </row>
    <row r="48" spans="1:19" ht="14.65" customHeight="1" x14ac:dyDescent="0.2">
      <c r="A48" s="1" t="s">
        <v>41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8">
        <v>0</v>
      </c>
      <c r="Q48" s="8">
        <v>0</v>
      </c>
      <c r="R48" s="8">
        <v>0</v>
      </c>
      <c r="S48" s="8">
        <v>0</v>
      </c>
    </row>
    <row r="49" spans="1:19" ht="14.65" customHeight="1" x14ac:dyDescent="0.2">
      <c r="A49" s="1" t="s">
        <v>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8">
        <v>0</v>
      </c>
      <c r="Q49" s="8">
        <v>0</v>
      </c>
      <c r="R49" s="8">
        <v>0</v>
      </c>
      <c r="S49" s="8">
        <v>0</v>
      </c>
    </row>
    <row r="50" spans="1:19" ht="14.65" customHeight="1" x14ac:dyDescent="0.2">
      <c r="A50" s="1" t="s">
        <v>43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8">
        <v>0</v>
      </c>
      <c r="Q50" s="8">
        <v>0</v>
      </c>
      <c r="R50" s="8">
        <v>0</v>
      </c>
      <c r="S50" s="8">
        <v>0</v>
      </c>
    </row>
    <row r="51" spans="1:19" ht="14.65" customHeight="1" x14ac:dyDescent="0.2">
      <c r="A51" s="1" t="s">
        <v>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8">
        <v>0</v>
      </c>
      <c r="Q51" s="8">
        <v>0</v>
      </c>
      <c r="R51" s="8">
        <v>0</v>
      </c>
      <c r="S51" s="8">
        <v>0</v>
      </c>
    </row>
    <row r="52" spans="1:19" ht="14.65" customHeight="1" x14ac:dyDescent="0.2">
      <c r="A52" s="1" t="s">
        <v>45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8">
        <v>0</v>
      </c>
      <c r="Q52" s="8">
        <v>0</v>
      </c>
      <c r="R52" s="8">
        <v>0</v>
      </c>
      <c r="S52" s="8">
        <v>0</v>
      </c>
    </row>
    <row r="53" spans="1:19" ht="14.65" customHeight="1" x14ac:dyDescent="0.2">
      <c r="A53" s="1" t="s">
        <v>46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8">
        <v>0</v>
      </c>
      <c r="Q53" s="8">
        <v>0</v>
      </c>
      <c r="R53" s="8">
        <v>0</v>
      </c>
      <c r="S53" s="8">
        <v>0</v>
      </c>
    </row>
    <row r="54" spans="1:19" ht="14.65" customHeight="1" x14ac:dyDescent="0.2">
      <c r="A54" s="1" t="s">
        <v>47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8">
        <v>0</v>
      </c>
      <c r="Q54" s="8">
        <v>0</v>
      </c>
      <c r="R54" s="8">
        <v>0</v>
      </c>
      <c r="S54" s="8">
        <v>0</v>
      </c>
    </row>
    <row r="55" spans="1:19" ht="14.65" customHeight="1" x14ac:dyDescent="0.2">
      <c r="A55" s="1" t="s">
        <v>48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8">
        <v>0</v>
      </c>
      <c r="Q55" s="8">
        <v>0</v>
      </c>
      <c r="R55" s="8">
        <v>0</v>
      </c>
      <c r="S55" s="8">
        <v>0</v>
      </c>
    </row>
    <row r="56" spans="1:19" ht="14.65" customHeight="1" x14ac:dyDescent="0.2">
      <c r="A56" s="1" t="s">
        <v>49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8">
        <v>0</v>
      </c>
      <c r="Q56" s="8">
        <v>0</v>
      </c>
      <c r="R56" s="8">
        <v>0</v>
      </c>
      <c r="S56" s="8">
        <v>0</v>
      </c>
    </row>
    <row r="57" spans="1:19" ht="12.75" customHeight="1" x14ac:dyDescent="0.2">
      <c r="A57" s="1" t="s">
        <v>24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zoomScaleNormal="100" workbookViewId="0"/>
  </sheetViews>
  <sheetFormatPr baseColWidth="10" defaultColWidth="9.140625" defaultRowHeight="12.75" x14ac:dyDescent="0.2"/>
  <cols>
    <col min="1" max="24" width="11.5703125" style="1" customWidth="1"/>
  </cols>
  <sheetData>
    <row r="1" spans="1:25" ht="17.45" customHeight="1" x14ac:dyDescent="0.25">
      <c r="A1" s="2" t="s">
        <v>60</v>
      </c>
      <c r="B1" s="2"/>
    </row>
    <row r="3" spans="1:25" ht="12.75" customHeight="1" x14ac:dyDescent="0.2">
      <c r="A3" s="5" t="s">
        <v>11</v>
      </c>
      <c r="B3" s="5"/>
      <c r="O3" s="1" t="s">
        <v>61</v>
      </c>
    </row>
    <row r="4" spans="1:25" ht="12.75" customHeight="1" x14ac:dyDescent="0.2">
      <c r="B4" s="378">
        <v>0</v>
      </c>
      <c r="C4" s="379">
        <v>1</v>
      </c>
      <c r="D4" s="379">
        <v>2</v>
      </c>
      <c r="E4" s="379">
        <v>3</v>
      </c>
      <c r="F4" s="379">
        <v>4</v>
      </c>
      <c r="G4" s="379">
        <v>5</v>
      </c>
      <c r="H4" s="379">
        <v>6</v>
      </c>
      <c r="I4" s="379">
        <v>7</v>
      </c>
      <c r="J4" s="379">
        <v>8</v>
      </c>
      <c r="K4" s="379">
        <v>9</v>
      </c>
      <c r="L4" s="379">
        <v>10</v>
      </c>
      <c r="M4" s="379" t="s">
        <v>62</v>
      </c>
      <c r="O4" s="379">
        <v>1</v>
      </c>
      <c r="P4" s="379">
        <v>2</v>
      </c>
      <c r="Q4" s="379">
        <v>3</v>
      </c>
      <c r="R4" s="379">
        <v>4</v>
      </c>
      <c r="S4" s="379">
        <v>5</v>
      </c>
      <c r="T4" s="379">
        <v>6</v>
      </c>
      <c r="U4" s="379">
        <v>7</v>
      </c>
      <c r="V4" s="379">
        <v>8</v>
      </c>
      <c r="W4" s="379">
        <v>9</v>
      </c>
      <c r="X4" s="379">
        <v>10</v>
      </c>
      <c r="Y4" s="379" t="s">
        <v>63</v>
      </c>
    </row>
    <row r="5" spans="1:25" ht="14.65" customHeight="1" x14ac:dyDescent="0.2">
      <c r="A5" s="1" t="s">
        <v>26</v>
      </c>
      <c r="B5" s="377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>
        <f t="shared" ref="M5:M29" si="0">SUM(C5:L5)</f>
        <v>0</v>
      </c>
      <c r="O5" s="10" t="e">
        <f t="shared" ref="O5:X5" si="1">C5/$M$29</f>
        <v>#DIV/0!</v>
      </c>
      <c r="P5" s="10" t="e">
        <f t="shared" si="1"/>
        <v>#DIV/0!</v>
      </c>
      <c r="Q5" s="10" t="e">
        <f t="shared" si="1"/>
        <v>#DIV/0!</v>
      </c>
      <c r="R5" s="10" t="e">
        <f t="shared" si="1"/>
        <v>#DIV/0!</v>
      </c>
      <c r="S5" s="10" t="e">
        <f t="shared" si="1"/>
        <v>#DIV/0!</v>
      </c>
      <c r="T5" s="10" t="e">
        <f t="shared" si="1"/>
        <v>#DIV/0!</v>
      </c>
      <c r="U5" s="10" t="e">
        <f t="shared" si="1"/>
        <v>#DIV/0!</v>
      </c>
      <c r="V5" s="10" t="e">
        <f t="shared" si="1"/>
        <v>#DIV/0!</v>
      </c>
      <c r="W5" s="10" t="e">
        <f t="shared" si="1"/>
        <v>#DIV/0!</v>
      </c>
      <c r="X5" s="10" t="e">
        <f t="shared" si="1"/>
        <v>#DIV/0!</v>
      </c>
      <c r="Y5" s="10" t="e">
        <f>M5/$M$29</f>
        <v>#DIV/0!</v>
      </c>
    </row>
    <row r="6" spans="1:25" ht="14.65" customHeight="1" x14ac:dyDescent="0.2">
      <c r="A6" s="1" t="s">
        <v>27</v>
      </c>
      <c r="B6" s="37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>
        <f t="shared" si="0"/>
        <v>0</v>
      </c>
      <c r="O6" s="10" t="e">
        <f t="shared" ref="O6:O29" si="2">C6/$M$29</f>
        <v>#DIV/0!</v>
      </c>
      <c r="P6" s="10" t="e">
        <f t="shared" ref="P6:P29" si="3">D6/$M$29</f>
        <v>#DIV/0!</v>
      </c>
      <c r="Q6" s="10" t="e">
        <f t="shared" ref="Q6:Q29" si="4">E6/$M$29</f>
        <v>#DIV/0!</v>
      </c>
      <c r="R6" s="10" t="e">
        <f t="shared" ref="R6:R29" si="5">F6/$M$29</f>
        <v>#DIV/0!</v>
      </c>
      <c r="S6" s="10" t="e">
        <f t="shared" ref="S6:S29" si="6">G6/$M$29</f>
        <v>#DIV/0!</v>
      </c>
      <c r="T6" s="10" t="e">
        <f t="shared" ref="T6:T29" si="7">H6/$M$29</f>
        <v>#DIV/0!</v>
      </c>
      <c r="U6" s="10" t="e">
        <f t="shared" ref="U6:U29" si="8">I6/$M$29</f>
        <v>#DIV/0!</v>
      </c>
      <c r="V6" s="10" t="e">
        <f t="shared" ref="V6:V29" si="9">J6/$M$29</f>
        <v>#DIV/0!</v>
      </c>
      <c r="W6" s="10" t="e">
        <f t="shared" ref="W6:W29" si="10">K6/$M$29</f>
        <v>#DIV/0!</v>
      </c>
      <c r="X6" s="10" t="e">
        <f t="shared" ref="X6:X29" si="11">L6/$M$29</f>
        <v>#DIV/0!</v>
      </c>
      <c r="Y6" s="10" t="e">
        <f t="shared" ref="Y6:Y29" si="12">M6/$M$29</f>
        <v>#DIV/0!</v>
      </c>
    </row>
    <row r="7" spans="1:25" ht="14.65" customHeight="1" x14ac:dyDescent="0.2">
      <c r="A7" s="1" t="s">
        <v>28</v>
      </c>
      <c r="B7" s="37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>
        <f t="shared" si="0"/>
        <v>0</v>
      </c>
      <c r="O7" s="10" t="e">
        <f t="shared" si="2"/>
        <v>#DIV/0!</v>
      </c>
      <c r="P7" s="10" t="e">
        <f t="shared" si="3"/>
        <v>#DIV/0!</v>
      </c>
      <c r="Q7" s="10" t="e">
        <f t="shared" si="4"/>
        <v>#DIV/0!</v>
      </c>
      <c r="R7" s="10" t="e">
        <f t="shared" si="5"/>
        <v>#DIV/0!</v>
      </c>
      <c r="S7" s="10" t="e">
        <f t="shared" si="6"/>
        <v>#DIV/0!</v>
      </c>
      <c r="T7" s="10" t="e">
        <f t="shared" si="7"/>
        <v>#DIV/0!</v>
      </c>
      <c r="U7" s="10" t="e">
        <f t="shared" si="8"/>
        <v>#DIV/0!</v>
      </c>
      <c r="V7" s="10" t="e">
        <f t="shared" si="9"/>
        <v>#DIV/0!</v>
      </c>
      <c r="W7" s="10" t="e">
        <f t="shared" si="10"/>
        <v>#DIV/0!</v>
      </c>
      <c r="X7" s="10" t="e">
        <f t="shared" si="11"/>
        <v>#DIV/0!</v>
      </c>
      <c r="Y7" s="10" t="e">
        <f t="shared" si="12"/>
        <v>#DIV/0!</v>
      </c>
    </row>
    <row r="8" spans="1:25" ht="14.65" customHeight="1" x14ac:dyDescent="0.2">
      <c r="A8" s="1" t="s">
        <v>29</v>
      </c>
      <c r="B8" s="37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">
        <f t="shared" si="0"/>
        <v>0</v>
      </c>
      <c r="O8" s="10" t="e">
        <f t="shared" si="2"/>
        <v>#DIV/0!</v>
      </c>
      <c r="P8" s="10" t="e">
        <f t="shared" si="3"/>
        <v>#DIV/0!</v>
      </c>
      <c r="Q8" s="10" t="e">
        <f t="shared" si="4"/>
        <v>#DIV/0!</v>
      </c>
      <c r="R8" s="10" t="e">
        <f t="shared" si="5"/>
        <v>#DIV/0!</v>
      </c>
      <c r="S8" s="10" t="e">
        <f t="shared" si="6"/>
        <v>#DIV/0!</v>
      </c>
      <c r="T8" s="10" t="e">
        <f t="shared" si="7"/>
        <v>#DIV/0!</v>
      </c>
      <c r="U8" s="10" t="e">
        <f t="shared" si="8"/>
        <v>#DIV/0!</v>
      </c>
      <c r="V8" s="10" t="e">
        <f t="shared" si="9"/>
        <v>#DIV/0!</v>
      </c>
      <c r="W8" s="10" t="e">
        <f t="shared" si="10"/>
        <v>#DIV/0!</v>
      </c>
      <c r="X8" s="10" t="e">
        <f t="shared" si="11"/>
        <v>#DIV/0!</v>
      </c>
      <c r="Y8" s="10" t="e">
        <f t="shared" si="12"/>
        <v>#DIV/0!</v>
      </c>
    </row>
    <row r="9" spans="1:25" ht="14.65" customHeight="1" x14ac:dyDescent="0.2">
      <c r="A9" s="1" t="s">
        <v>30</v>
      </c>
      <c r="B9" s="37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">
        <f t="shared" si="0"/>
        <v>0</v>
      </c>
      <c r="O9" s="10" t="e">
        <f t="shared" si="2"/>
        <v>#DIV/0!</v>
      </c>
      <c r="P9" s="10" t="e">
        <f t="shared" si="3"/>
        <v>#DIV/0!</v>
      </c>
      <c r="Q9" s="10" t="e">
        <f t="shared" si="4"/>
        <v>#DIV/0!</v>
      </c>
      <c r="R9" s="10" t="e">
        <f t="shared" si="5"/>
        <v>#DIV/0!</v>
      </c>
      <c r="S9" s="10" t="e">
        <f t="shared" si="6"/>
        <v>#DIV/0!</v>
      </c>
      <c r="T9" s="10" t="e">
        <f t="shared" si="7"/>
        <v>#DIV/0!</v>
      </c>
      <c r="U9" s="10" t="e">
        <f t="shared" si="8"/>
        <v>#DIV/0!</v>
      </c>
      <c r="V9" s="10" t="e">
        <f t="shared" si="9"/>
        <v>#DIV/0!</v>
      </c>
      <c r="W9" s="10" t="e">
        <f t="shared" si="10"/>
        <v>#DIV/0!</v>
      </c>
      <c r="X9" s="10" t="e">
        <f t="shared" si="11"/>
        <v>#DIV/0!</v>
      </c>
      <c r="Y9" s="10" t="e">
        <f t="shared" si="12"/>
        <v>#DIV/0!</v>
      </c>
    </row>
    <row r="10" spans="1:25" ht="14.65" customHeight="1" x14ac:dyDescent="0.2">
      <c r="A10" s="1" t="s">
        <v>31</v>
      </c>
      <c r="B10" s="37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">
        <f t="shared" si="0"/>
        <v>0</v>
      </c>
      <c r="O10" s="10" t="e">
        <f t="shared" si="2"/>
        <v>#DIV/0!</v>
      </c>
      <c r="P10" s="10" t="e">
        <f t="shared" si="3"/>
        <v>#DIV/0!</v>
      </c>
      <c r="Q10" s="10" t="e">
        <f t="shared" si="4"/>
        <v>#DIV/0!</v>
      </c>
      <c r="R10" s="10" t="e">
        <f t="shared" si="5"/>
        <v>#DIV/0!</v>
      </c>
      <c r="S10" s="10" t="e">
        <f t="shared" si="6"/>
        <v>#DIV/0!</v>
      </c>
      <c r="T10" s="10" t="e">
        <f t="shared" si="7"/>
        <v>#DIV/0!</v>
      </c>
      <c r="U10" s="10" t="e">
        <f t="shared" si="8"/>
        <v>#DIV/0!</v>
      </c>
      <c r="V10" s="10" t="e">
        <f t="shared" si="9"/>
        <v>#DIV/0!</v>
      </c>
      <c r="W10" s="10" t="e">
        <f t="shared" si="10"/>
        <v>#DIV/0!</v>
      </c>
      <c r="X10" s="10" t="e">
        <f t="shared" si="11"/>
        <v>#DIV/0!</v>
      </c>
      <c r="Y10" s="10" t="e">
        <f t="shared" si="12"/>
        <v>#DIV/0!</v>
      </c>
    </row>
    <row r="11" spans="1:25" ht="14.65" customHeight="1" x14ac:dyDescent="0.2">
      <c r="A11" s="1" t="s">
        <v>32</v>
      </c>
      <c r="B11" s="37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">
        <f t="shared" si="0"/>
        <v>0</v>
      </c>
      <c r="O11" s="10" t="e">
        <f t="shared" si="2"/>
        <v>#DIV/0!</v>
      </c>
      <c r="P11" s="10" t="e">
        <f t="shared" si="3"/>
        <v>#DIV/0!</v>
      </c>
      <c r="Q11" s="10" t="e">
        <f t="shared" si="4"/>
        <v>#DIV/0!</v>
      </c>
      <c r="R11" s="10" t="e">
        <f t="shared" si="5"/>
        <v>#DIV/0!</v>
      </c>
      <c r="S11" s="10" t="e">
        <f t="shared" si="6"/>
        <v>#DIV/0!</v>
      </c>
      <c r="T11" s="10" t="e">
        <f t="shared" si="7"/>
        <v>#DIV/0!</v>
      </c>
      <c r="U11" s="10" t="e">
        <f t="shared" si="8"/>
        <v>#DIV/0!</v>
      </c>
      <c r="V11" s="10" t="e">
        <f t="shared" si="9"/>
        <v>#DIV/0!</v>
      </c>
      <c r="W11" s="10" t="e">
        <f t="shared" si="10"/>
        <v>#DIV/0!</v>
      </c>
      <c r="X11" s="10" t="e">
        <f t="shared" si="11"/>
        <v>#DIV/0!</v>
      </c>
      <c r="Y11" s="10" t="e">
        <f t="shared" si="12"/>
        <v>#DIV/0!</v>
      </c>
    </row>
    <row r="12" spans="1:25" ht="14.65" customHeight="1" x14ac:dyDescent="0.2">
      <c r="A12" s="1" t="s">
        <v>33</v>
      </c>
      <c r="B12" s="37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">
        <f t="shared" si="0"/>
        <v>0</v>
      </c>
      <c r="O12" s="10" t="e">
        <f t="shared" si="2"/>
        <v>#DIV/0!</v>
      </c>
      <c r="P12" s="10" t="e">
        <f t="shared" si="3"/>
        <v>#DIV/0!</v>
      </c>
      <c r="Q12" s="10" t="e">
        <f t="shared" si="4"/>
        <v>#DIV/0!</v>
      </c>
      <c r="R12" s="10" t="e">
        <f t="shared" si="5"/>
        <v>#DIV/0!</v>
      </c>
      <c r="S12" s="10" t="e">
        <f t="shared" si="6"/>
        <v>#DIV/0!</v>
      </c>
      <c r="T12" s="10" t="e">
        <f t="shared" si="7"/>
        <v>#DIV/0!</v>
      </c>
      <c r="U12" s="10" t="e">
        <f t="shared" si="8"/>
        <v>#DIV/0!</v>
      </c>
      <c r="V12" s="10" t="e">
        <f t="shared" si="9"/>
        <v>#DIV/0!</v>
      </c>
      <c r="W12" s="10" t="e">
        <f t="shared" si="10"/>
        <v>#DIV/0!</v>
      </c>
      <c r="X12" s="10" t="e">
        <f t="shared" si="11"/>
        <v>#DIV/0!</v>
      </c>
      <c r="Y12" s="10" t="e">
        <f t="shared" si="12"/>
        <v>#DIV/0!</v>
      </c>
    </row>
    <row r="13" spans="1:25" ht="14.65" customHeight="1" x14ac:dyDescent="0.2">
      <c r="A13" s="1" t="s">
        <v>34</v>
      </c>
      <c r="B13" s="37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">
        <f t="shared" si="0"/>
        <v>0</v>
      </c>
      <c r="O13" s="10" t="e">
        <f t="shared" si="2"/>
        <v>#DIV/0!</v>
      </c>
      <c r="P13" s="10" t="e">
        <f t="shared" si="3"/>
        <v>#DIV/0!</v>
      </c>
      <c r="Q13" s="10" t="e">
        <f t="shared" si="4"/>
        <v>#DIV/0!</v>
      </c>
      <c r="R13" s="10" t="e">
        <f t="shared" si="5"/>
        <v>#DIV/0!</v>
      </c>
      <c r="S13" s="10" t="e">
        <f t="shared" si="6"/>
        <v>#DIV/0!</v>
      </c>
      <c r="T13" s="10" t="e">
        <f t="shared" si="7"/>
        <v>#DIV/0!</v>
      </c>
      <c r="U13" s="10" t="e">
        <f t="shared" si="8"/>
        <v>#DIV/0!</v>
      </c>
      <c r="V13" s="10" t="e">
        <f t="shared" si="9"/>
        <v>#DIV/0!</v>
      </c>
      <c r="W13" s="10" t="e">
        <f t="shared" si="10"/>
        <v>#DIV/0!</v>
      </c>
      <c r="X13" s="10" t="e">
        <f t="shared" si="11"/>
        <v>#DIV/0!</v>
      </c>
      <c r="Y13" s="10" t="e">
        <f t="shared" si="12"/>
        <v>#DIV/0!</v>
      </c>
    </row>
    <row r="14" spans="1:25" ht="14.65" customHeight="1" x14ac:dyDescent="0.2">
      <c r="A14" s="1" t="s">
        <v>35</v>
      </c>
      <c r="B14" s="37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">
        <f t="shared" si="0"/>
        <v>0</v>
      </c>
      <c r="O14" s="10" t="e">
        <f t="shared" si="2"/>
        <v>#DIV/0!</v>
      </c>
      <c r="P14" s="10" t="e">
        <f t="shared" si="3"/>
        <v>#DIV/0!</v>
      </c>
      <c r="Q14" s="10" t="e">
        <f t="shared" si="4"/>
        <v>#DIV/0!</v>
      </c>
      <c r="R14" s="10" t="e">
        <f t="shared" si="5"/>
        <v>#DIV/0!</v>
      </c>
      <c r="S14" s="10" t="e">
        <f t="shared" si="6"/>
        <v>#DIV/0!</v>
      </c>
      <c r="T14" s="10" t="e">
        <f t="shared" si="7"/>
        <v>#DIV/0!</v>
      </c>
      <c r="U14" s="10" t="e">
        <f t="shared" si="8"/>
        <v>#DIV/0!</v>
      </c>
      <c r="V14" s="10" t="e">
        <f t="shared" si="9"/>
        <v>#DIV/0!</v>
      </c>
      <c r="W14" s="10" t="e">
        <f t="shared" si="10"/>
        <v>#DIV/0!</v>
      </c>
      <c r="X14" s="10" t="e">
        <f t="shared" si="11"/>
        <v>#DIV/0!</v>
      </c>
      <c r="Y14" s="10" t="e">
        <f t="shared" si="12"/>
        <v>#DIV/0!</v>
      </c>
    </row>
    <row r="15" spans="1:25" ht="14.65" customHeight="1" x14ac:dyDescent="0.2">
      <c r="A15" s="1" t="s">
        <v>36</v>
      </c>
      <c r="B15" s="37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">
        <f t="shared" si="0"/>
        <v>0</v>
      </c>
      <c r="O15" s="10" t="e">
        <f t="shared" si="2"/>
        <v>#DIV/0!</v>
      </c>
      <c r="P15" s="10" t="e">
        <f t="shared" si="3"/>
        <v>#DIV/0!</v>
      </c>
      <c r="Q15" s="10" t="e">
        <f t="shared" si="4"/>
        <v>#DIV/0!</v>
      </c>
      <c r="R15" s="10" t="e">
        <f t="shared" si="5"/>
        <v>#DIV/0!</v>
      </c>
      <c r="S15" s="10" t="e">
        <f t="shared" si="6"/>
        <v>#DIV/0!</v>
      </c>
      <c r="T15" s="10" t="e">
        <f t="shared" si="7"/>
        <v>#DIV/0!</v>
      </c>
      <c r="U15" s="10" t="e">
        <f t="shared" si="8"/>
        <v>#DIV/0!</v>
      </c>
      <c r="V15" s="10" t="e">
        <f t="shared" si="9"/>
        <v>#DIV/0!</v>
      </c>
      <c r="W15" s="10" t="e">
        <f t="shared" si="10"/>
        <v>#DIV/0!</v>
      </c>
      <c r="X15" s="10" t="e">
        <f t="shared" si="11"/>
        <v>#DIV/0!</v>
      </c>
      <c r="Y15" s="10" t="e">
        <f t="shared" si="12"/>
        <v>#DIV/0!</v>
      </c>
    </row>
    <row r="16" spans="1:25" ht="14.65" customHeight="1" x14ac:dyDescent="0.2">
      <c r="A16" s="1" t="s">
        <v>37</v>
      </c>
      <c r="B16" s="377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1">
        <f t="shared" si="0"/>
        <v>0</v>
      </c>
      <c r="O16" s="10" t="e">
        <f t="shared" si="2"/>
        <v>#DIV/0!</v>
      </c>
      <c r="P16" s="10" t="e">
        <f t="shared" si="3"/>
        <v>#DIV/0!</v>
      </c>
      <c r="Q16" s="10" t="e">
        <f t="shared" si="4"/>
        <v>#DIV/0!</v>
      </c>
      <c r="R16" s="10" t="e">
        <f t="shared" si="5"/>
        <v>#DIV/0!</v>
      </c>
      <c r="S16" s="10" t="e">
        <f t="shared" si="6"/>
        <v>#DIV/0!</v>
      </c>
      <c r="T16" s="10" t="e">
        <f t="shared" si="7"/>
        <v>#DIV/0!</v>
      </c>
      <c r="U16" s="10" t="e">
        <f t="shared" si="8"/>
        <v>#DIV/0!</v>
      </c>
      <c r="V16" s="10" t="e">
        <f t="shared" si="9"/>
        <v>#DIV/0!</v>
      </c>
      <c r="W16" s="10" t="e">
        <f t="shared" si="10"/>
        <v>#DIV/0!</v>
      </c>
      <c r="X16" s="10" t="e">
        <f t="shared" si="11"/>
        <v>#DIV/0!</v>
      </c>
      <c r="Y16" s="10" t="e">
        <f t="shared" si="12"/>
        <v>#DIV/0!</v>
      </c>
    </row>
    <row r="17" spans="1:25" ht="14.65" customHeight="1" x14ac:dyDescent="0.2">
      <c r="A17" s="1" t="s">
        <v>38</v>
      </c>
      <c r="B17" s="377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">
        <f t="shared" si="0"/>
        <v>0</v>
      </c>
      <c r="O17" s="10" t="e">
        <f t="shared" si="2"/>
        <v>#DIV/0!</v>
      </c>
      <c r="P17" s="10" t="e">
        <f t="shared" si="3"/>
        <v>#DIV/0!</v>
      </c>
      <c r="Q17" s="10" t="e">
        <f t="shared" si="4"/>
        <v>#DIV/0!</v>
      </c>
      <c r="R17" s="10" t="e">
        <f t="shared" si="5"/>
        <v>#DIV/0!</v>
      </c>
      <c r="S17" s="10" t="e">
        <f t="shared" si="6"/>
        <v>#DIV/0!</v>
      </c>
      <c r="T17" s="10" t="e">
        <f t="shared" si="7"/>
        <v>#DIV/0!</v>
      </c>
      <c r="U17" s="10" t="e">
        <f t="shared" si="8"/>
        <v>#DIV/0!</v>
      </c>
      <c r="V17" s="10" t="e">
        <f t="shared" si="9"/>
        <v>#DIV/0!</v>
      </c>
      <c r="W17" s="10" t="e">
        <f t="shared" si="10"/>
        <v>#DIV/0!</v>
      </c>
      <c r="X17" s="10" t="e">
        <f t="shared" si="11"/>
        <v>#DIV/0!</v>
      </c>
      <c r="Y17" s="10" t="e">
        <f t="shared" si="12"/>
        <v>#DIV/0!</v>
      </c>
    </row>
    <row r="18" spans="1:25" ht="14.65" customHeight="1" x14ac:dyDescent="0.2">
      <c r="A18" s="1" t="s">
        <v>39</v>
      </c>
      <c r="B18" s="377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1">
        <f t="shared" si="0"/>
        <v>0</v>
      </c>
      <c r="O18" s="10" t="e">
        <f t="shared" si="2"/>
        <v>#DIV/0!</v>
      </c>
      <c r="P18" s="10" t="e">
        <f t="shared" si="3"/>
        <v>#DIV/0!</v>
      </c>
      <c r="Q18" s="10" t="e">
        <f t="shared" si="4"/>
        <v>#DIV/0!</v>
      </c>
      <c r="R18" s="10" t="e">
        <f t="shared" si="5"/>
        <v>#DIV/0!</v>
      </c>
      <c r="S18" s="10" t="e">
        <f t="shared" si="6"/>
        <v>#DIV/0!</v>
      </c>
      <c r="T18" s="10" t="e">
        <f t="shared" si="7"/>
        <v>#DIV/0!</v>
      </c>
      <c r="U18" s="10" t="e">
        <f t="shared" si="8"/>
        <v>#DIV/0!</v>
      </c>
      <c r="V18" s="10" t="e">
        <f t="shared" si="9"/>
        <v>#DIV/0!</v>
      </c>
      <c r="W18" s="10" t="e">
        <f t="shared" si="10"/>
        <v>#DIV/0!</v>
      </c>
      <c r="X18" s="10" t="e">
        <f t="shared" si="11"/>
        <v>#DIV/0!</v>
      </c>
      <c r="Y18" s="10" t="e">
        <f t="shared" si="12"/>
        <v>#DIV/0!</v>
      </c>
    </row>
    <row r="19" spans="1:25" ht="14.65" customHeight="1" x14ac:dyDescent="0.2">
      <c r="A19" s="1" t="s">
        <v>40</v>
      </c>
      <c r="B19" s="377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">
        <f t="shared" si="0"/>
        <v>0</v>
      </c>
      <c r="O19" s="10" t="e">
        <f t="shared" si="2"/>
        <v>#DIV/0!</v>
      </c>
      <c r="P19" s="10" t="e">
        <f t="shared" si="3"/>
        <v>#DIV/0!</v>
      </c>
      <c r="Q19" s="10" t="e">
        <f t="shared" si="4"/>
        <v>#DIV/0!</v>
      </c>
      <c r="R19" s="10" t="e">
        <f t="shared" si="5"/>
        <v>#DIV/0!</v>
      </c>
      <c r="S19" s="10" t="e">
        <f t="shared" si="6"/>
        <v>#DIV/0!</v>
      </c>
      <c r="T19" s="10" t="e">
        <f t="shared" si="7"/>
        <v>#DIV/0!</v>
      </c>
      <c r="U19" s="10" t="e">
        <f t="shared" si="8"/>
        <v>#DIV/0!</v>
      </c>
      <c r="V19" s="10" t="e">
        <f t="shared" si="9"/>
        <v>#DIV/0!</v>
      </c>
      <c r="W19" s="10" t="e">
        <f t="shared" si="10"/>
        <v>#DIV/0!</v>
      </c>
      <c r="X19" s="10" t="e">
        <f t="shared" si="11"/>
        <v>#DIV/0!</v>
      </c>
      <c r="Y19" s="10" t="e">
        <f t="shared" si="12"/>
        <v>#DIV/0!</v>
      </c>
    </row>
    <row r="20" spans="1:25" ht="14.65" customHeight="1" x14ac:dyDescent="0.2">
      <c r="A20" s="1" t="s">
        <v>41</v>
      </c>
      <c r="B20" s="377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">
        <f t="shared" si="0"/>
        <v>0</v>
      </c>
      <c r="O20" s="10" t="e">
        <f t="shared" si="2"/>
        <v>#DIV/0!</v>
      </c>
      <c r="P20" s="10" t="e">
        <f t="shared" si="3"/>
        <v>#DIV/0!</v>
      </c>
      <c r="Q20" s="10" t="e">
        <f t="shared" si="4"/>
        <v>#DIV/0!</v>
      </c>
      <c r="R20" s="10" t="e">
        <f t="shared" si="5"/>
        <v>#DIV/0!</v>
      </c>
      <c r="S20" s="10" t="e">
        <f t="shared" si="6"/>
        <v>#DIV/0!</v>
      </c>
      <c r="T20" s="10" t="e">
        <f t="shared" si="7"/>
        <v>#DIV/0!</v>
      </c>
      <c r="U20" s="10" t="e">
        <f t="shared" si="8"/>
        <v>#DIV/0!</v>
      </c>
      <c r="V20" s="10" t="e">
        <f t="shared" si="9"/>
        <v>#DIV/0!</v>
      </c>
      <c r="W20" s="10" t="e">
        <f t="shared" si="10"/>
        <v>#DIV/0!</v>
      </c>
      <c r="X20" s="10" t="e">
        <f t="shared" si="11"/>
        <v>#DIV/0!</v>
      </c>
      <c r="Y20" s="10" t="e">
        <f t="shared" si="12"/>
        <v>#DIV/0!</v>
      </c>
    </row>
    <row r="21" spans="1:25" ht="14.65" customHeight="1" x14ac:dyDescent="0.2">
      <c r="A21" s="1" t="s">
        <v>42</v>
      </c>
      <c r="B21" s="377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f t="shared" si="0"/>
        <v>0</v>
      </c>
      <c r="O21" s="10" t="e">
        <f t="shared" si="2"/>
        <v>#DIV/0!</v>
      </c>
      <c r="P21" s="10" t="e">
        <f t="shared" si="3"/>
        <v>#DIV/0!</v>
      </c>
      <c r="Q21" s="10" t="e">
        <f t="shared" si="4"/>
        <v>#DIV/0!</v>
      </c>
      <c r="R21" s="10" t="e">
        <f t="shared" si="5"/>
        <v>#DIV/0!</v>
      </c>
      <c r="S21" s="10" t="e">
        <f t="shared" si="6"/>
        <v>#DIV/0!</v>
      </c>
      <c r="T21" s="10" t="e">
        <f t="shared" si="7"/>
        <v>#DIV/0!</v>
      </c>
      <c r="U21" s="10" t="e">
        <f t="shared" si="8"/>
        <v>#DIV/0!</v>
      </c>
      <c r="V21" s="10" t="e">
        <f t="shared" si="9"/>
        <v>#DIV/0!</v>
      </c>
      <c r="W21" s="10" t="e">
        <f t="shared" si="10"/>
        <v>#DIV/0!</v>
      </c>
      <c r="X21" s="10" t="e">
        <f t="shared" si="11"/>
        <v>#DIV/0!</v>
      </c>
      <c r="Y21" s="10" t="e">
        <f t="shared" si="12"/>
        <v>#DIV/0!</v>
      </c>
    </row>
    <row r="22" spans="1:25" ht="14.65" customHeight="1" x14ac:dyDescent="0.2">
      <c r="A22" s="1" t="s">
        <v>43</v>
      </c>
      <c r="B22" s="377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f t="shared" si="0"/>
        <v>0</v>
      </c>
      <c r="O22" s="10" t="e">
        <f t="shared" si="2"/>
        <v>#DIV/0!</v>
      </c>
      <c r="P22" s="10" t="e">
        <f t="shared" si="3"/>
        <v>#DIV/0!</v>
      </c>
      <c r="Q22" s="10" t="e">
        <f t="shared" si="4"/>
        <v>#DIV/0!</v>
      </c>
      <c r="R22" s="10" t="e">
        <f t="shared" si="5"/>
        <v>#DIV/0!</v>
      </c>
      <c r="S22" s="10" t="e">
        <f t="shared" si="6"/>
        <v>#DIV/0!</v>
      </c>
      <c r="T22" s="10" t="e">
        <f t="shared" si="7"/>
        <v>#DIV/0!</v>
      </c>
      <c r="U22" s="10" t="e">
        <f t="shared" si="8"/>
        <v>#DIV/0!</v>
      </c>
      <c r="V22" s="10" t="e">
        <f t="shared" si="9"/>
        <v>#DIV/0!</v>
      </c>
      <c r="W22" s="10" t="e">
        <f t="shared" si="10"/>
        <v>#DIV/0!</v>
      </c>
      <c r="X22" s="10" t="e">
        <f t="shared" si="11"/>
        <v>#DIV/0!</v>
      </c>
      <c r="Y22" s="10" t="e">
        <f t="shared" si="12"/>
        <v>#DIV/0!</v>
      </c>
    </row>
    <row r="23" spans="1:25" ht="14.65" customHeight="1" x14ac:dyDescent="0.2">
      <c r="A23" s="1" t="s">
        <v>44</v>
      </c>
      <c r="B23" s="377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f t="shared" si="0"/>
        <v>0</v>
      </c>
      <c r="O23" s="10" t="e">
        <f t="shared" si="2"/>
        <v>#DIV/0!</v>
      </c>
      <c r="P23" s="10" t="e">
        <f t="shared" si="3"/>
        <v>#DIV/0!</v>
      </c>
      <c r="Q23" s="10" t="e">
        <f t="shared" si="4"/>
        <v>#DIV/0!</v>
      </c>
      <c r="R23" s="10" t="e">
        <f t="shared" si="5"/>
        <v>#DIV/0!</v>
      </c>
      <c r="S23" s="10" t="e">
        <f t="shared" si="6"/>
        <v>#DIV/0!</v>
      </c>
      <c r="T23" s="10" t="e">
        <f t="shared" si="7"/>
        <v>#DIV/0!</v>
      </c>
      <c r="U23" s="10" t="e">
        <f t="shared" si="8"/>
        <v>#DIV/0!</v>
      </c>
      <c r="V23" s="10" t="e">
        <f t="shared" si="9"/>
        <v>#DIV/0!</v>
      </c>
      <c r="W23" s="10" t="e">
        <f t="shared" si="10"/>
        <v>#DIV/0!</v>
      </c>
      <c r="X23" s="10" t="e">
        <f t="shared" si="11"/>
        <v>#DIV/0!</v>
      </c>
      <c r="Y23" s="10" t="e">
        <f t="shared" si="12"/>
        <v>#DIV/0!</v>
      </c>
    </row>
    <row r="24" spans="1:25" ht="14.65" customHeight="1" x14ac:dyDescent="0.2">
      <c r="A24" s="1" t="s">
        <v>45</v>
      </c>
      <c r="B24" s="377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">
        <f t="shared" si="0"/>
        <v>0</v>
      </c>
      <c r="O24" s="10" t="e">
        <f t="shared" si="2"/>
        <v>#DIV/0!</v>
      </c>
      <c r="P24" s="10" t="e">
        <f t="shared" si="3"/>
        <v>#DIV/0!</v>
      </c>
      <c r="Q24" s="10" t="e">
        <f t="shared" si="4"/>
        <v>#DIV/0!</v>
      </c>
      <c r="R24" s="10" t="e">
        <f t="shared" si="5"/>
        <v>#DIV/0!</v>
      </c>
      <c r="S24" s="10" t="e">
        <f t="shared" si="6"/>
        <v>#DIV/0!</v>
      </c>
      <c r="T24" s="10" t="e">
        <f t="shared" si="7"/>
        <v>#DIV/0!</v>
      </c>
      <c r="U24" s="10" t="e">
        <f t="shared" si="8"/>
        <v>#DIV/0!</v>
      </c>
      <c r="V24" s="10" t="e">
        <f t="shared" si="9"/>
        <v>#DIV/0!</v>
      </c>
      <c r="W24" s="10" t="e">
        <f t="shared" si="10"/>
        <v>#DIV/0!</v>
      </c>
      <c r="X24" s="10" t="e">
        <f t="shared" si="11"/>
        <v>#DIV/0!</v>
      </c>
      <c r="Y24" s="10" t="e">
        <f t="shared" si="12"/>
        <v>#DIV/0!</v>
      </c>
    </row>
    <row r="25" spans="1:25" ht="14.65" customHeight="1" x14ac:dyDescent="0.2">
      <c r="A25" s="1" t="s">
        <v>46</v>
      </c>
      <c r="B25" s="377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">
        <f t="shared" si="0"/>
        <v>0</v>
      </c>
      <c r="O25" s="10" t="e">
        <f t="shared" si="2"/>
        <v>#DIV/0!</v>
      </c>
      <c r="P25" s="10" t="e">
        <f t="shared" si="3"/>
        <v>#DIV/0!</v>
      </c>
      <c r="Q25" s="10" t="e">
        <f t="shared" si="4"/>
        <v>#DIV/0!</v>
      </c>
      <c r="R25" s="10" t="e">
        <f t="shared" si="5"/>
        <v>#DIV/0!</v>
      </c>
      <c r="S25" s="10" t="e">
        <f t="shared" si="6"/>
        <v>#DIV/0!</v>
      </c>
      <c r="T25" s="10" t="e">
        <f t="shared" si="7"/>
        <v>#DIV/0!</v>
      </c>
      <c r="U25" s="10" t="e">
        <f t="shared" si="8"/>
        <v>#DIV/0!</v>
      </c>
      <c r="V25" s="10" t="e">
        <f t="shared" si="9"/>
        <v>#DIV/0!</v>
      </c>
      <c r="W25" s="10" t="e">
        <f t="shared" si="10"/>
        <v>#DIV/0!</v>
      </c>
      <c r="X25" s="10" t="e">
        <f t="shared" si="11"/>
        <v>#DIV/0!</v>
      </c>
      <c r="Y25" s="10" t="e">
        <f t="shared" si="12"/>
        <v>#DIV/0!</v>
      </c>
    </row>
    <row r="26" spans="1:25" ht="14.65" customHeight="1" x14ac:dyDescent="0.2">
      <c r="A26" s="1" t="s">
        <v>47</v>
      </c>
      <c r="B26" s="377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">
        <f t="shared" si="0"/>
        <v>0</v>
      </c>
      <c r="O26" s="10" t="e">
        <f t="shared" si="2"/>
        <v>#DIV/0!</v>
      </c>
      <c r="P26" s="10" t="e">
        <f t="shared" si="3"/>
        <v>#DIV/0!</v>
      </c>
      <c r="Q26" s="10" t="e">
        <f t="shared" si="4"/>
        <v>#DIV/0!</v>
      </c>
      <c r="R26" s="10" t="e">
        <f t="shared" si="5"/>
        <v>#DIV/0!</v>
      </c>
      <c r="S26" s="10" t="e">
        <f t="shared" si="6"/>
        <v>#DIV/0!</v>
      </c>
      <c r="T26" s="10" t="e">
        <f t="shared" si="7"/>
        <v>#DIV/0!</v>
      </c>
      <c r="U26" s="10" t="e">
        <f t="shared" si="8"/>
        <v>#DIV/0!</v>
      </c>
      <c r="V26" s="10" t="e">
        <f t="shared" si="9"/>
        <v>#DIV/0!</v>
      </c>
      <c r="W26" s="10" t="e">
        <f t="shared" si="10"/>
        <v>#DIV/0!</v>
      </c>
      <c r="X26" s="10" t="e">
        <f t="shared" si="11"/>
        <v>#DIV/0!</v>
      </c>
      <c r="Y26" s="10" t="e">
        <f t="shared" si="12"/>
        <v>#DIV/0!</v>
      </c>
    </row>
    <row r="27" spans="1:25" ht="14.65" customHeight="1" x14ac:dyDescent="0.2">
      <c r="A27" s="1" t="s">
        <v>48</v>
      </c>
      <c r="B27" s="377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">
        <f t="shared" si="0"/>
        <v>0</v>
      </c>
      <c r="O27" s="10" t="e">
        <f t="shared" si="2"/>
        <v>#DIV/0!</v>
      </c>
      <c r="P27" s="10" t="e">
        <f t="shared" si="3"/>
        <v>#DIV/0!</v>
      </c>
      <c r="Q27" s="10" t="e">
        <f t="shared" si="4"/>
        <v>#DIV/0!</v>
      </c>
      <c r="R27" s="10" t="e">
        <f t="shared" si="5"/>
        <v>#DIV/0!</v>
      </c>
      <c r="S27" s="10" t="e">
        <f t="shared" si="6"/>
        <v>#DIV/0!</v>
      </c>
      <c r="T27" s="10" t="e">
        <f t="shared" si="7"/>
        <v>#DIV/0!</v>
      </c>
      <c r="U27" s="10" t="e">
        <f t="shared" si="8"/>
        <v>#DIV/0!</v>
      </c>
      <c r="V27" s="10" t="e">
        <f t="shared" si="9"/>
        <v>#DIV/0!</v>
      </c>
      <c r="W27" s="10" t="e">
        <f t="shared" si="10"/>
        <v>#DIV/0!</v>
      </c>
      <c r="X27" s="10" t="e">
        <f t="shared" si="11"/>
        <v>#DIV/0!</v>
      </c>
      <c r="Y27" s="10" t="e">
        <f t="shared" si="12"/>
        <v>#DIV/0!</v>
      </c>
    </row>
    <row r="28" spans="1:25" ht="14.65" customHeight="1" x14ac:dyDescent="0.2">
      <c r="A28" s="1" t="s">
        <v>49</v>
      </c>
      <c r="B28" s="37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">
        <f t="shared" si="0"/>
        <v>0</v>
      </c>
      <c r="O28" s="10" t="e">
        <f t="shared" si="2"/>
        <v>#DIV/0!</v>
      </c>
      <c r="P28" s="10" t="e">
        <f t="shared" si="3"/>
        <v>#DIV/0!</v>
      </c>
      <c r="Q28" s="10" t="e">
        <f t="shared" si="4"/>
        <v>#DIV/0!</v>
      </c>
      <c r="R28" s="10" t="e">
        <f t="shared" si="5"/>
        <v>#DIV/0!</v>
      </c>
      <c r="S28" s="10" t="e">
        <f t="shared" si="6"/>
        <v>#DIV/0!</v>
      </c>
      <c r="T28" s="10" t="e">
        <f t="shared" si="7"/>
        <v>#DIV/0!</v>
      </c>
      <c r="U28" s="10" t="e">
        <f t="shared" si="8"/>
        <v>#DIV/0!</v>
      </c>
      <c r="V28" s="10" t="e">
        <f t="shared" si="9"/>
        <v>#DIV/0!</v>
      </c>
      <c r="W28" s="10" t="e">
        <f t="shared" si="10"/>
        <v>#DIV/0!</v>
      </c>
      <c r="X28" s="10" t="e">
        <f t="shared" si="11"/>
        <v>#DIV/0!</v>
      </c>
      <c r="Y28" s="10" t="e">
        <f t="shared" si="12"/>
        <v>#DIV/0!</v>
      </c>
    </row>
    <row r="29" spans="1:25" ht="14.65" customHeight="1" x14ac:dyDescent="0.2">
      <c r="A29" s="1" t="s">
        <v>24</v>
      </c>
      <c r="B29" s="376">
        <f t="shared" ref="B29:L29" si="13">SUM(B5:B28)</f>
        <v>0</v>
      </c>
      <c r="C29" s="1">
        <f t="shared" si="13"/>
        <v>0</v>
      </c>
      <c r="D29" s="1">
        <f t="shared" si="13"/>
        <v>0</v>
      </c>
      <c r="E29" s="1">
        <f t="shared" si="13"/>
        <v>0</v>
      </c>
      <c r="F29" s="1">
        <f t="shared" si="13"/>
        <v>0</v>
      </c>
      <c r="G29" s="1">
        <f t="shared" si="13"/>
        <v>0</v>
      </c>
      <c r="H29" s="1">
        <f t="shared" si="13"/>
        <v>0</v>
      </c>
      <c r="I29" s="1">
        <f t="shared" si="13"/>
        <v>0</v>
      </c>
      <c r="J29" s="1">
        <f t="shared" si="13"/>
        <v>0</v>
      </c>
      <c r="K29" s="1">
        <f t="shared" si="13"/>
        <v>0</v>
      </c>
      <c r="L29" s="1">
        <f t="shared" si="13"/>
        <v>0</v>
      </c>
      <c r="M29" s="1">
        <f t="shared" si="0"/>
        <v>0</v>
      </c>
      <c r="O29" s="10" t="e">
        <f t="shared" si="2"/>
        <v>#DIV/0!</v>
      </c>
      <c r="P29" s="10" t="e">
        <f t="shared" si="3"/>
        <v>#DIV/0!</v>
      </c>
      <c r="Q29" s="10" t="e">
        <f t="shared" si="4"/>
        <v>#DIV/0!</v>
      </c>
      <c r="R29" s="10" t="e">
        <f t="shared" si="5"/>
        <v>#DIV/0!</v>
      </c>
      <c r="S29" s="10" t="e">
        <f t="shared" si="6"/>
        <v>#DIV/0!</v>
      </c>
      <c r="T29" s="10" t="e">
        <f t="shared" si="7"/>
        <v>#DIV/0!</v>
      </c>
      <c r="U29" s="10" t="e">
        <f t="shared" si="8"/>
        <v>#DIV/0!</v>
      </c>
      <c r="V29" s="10" t="e">
        <f t="shared" si="9"/>
        <v>#DIV/0!</v>
      </c>
      <c r="W29" s="10" t="e">
        <f t="shared" si="10"/>
        <v>#DIV/0!</v>
      </c>
      <c r="X29" s="10" t="e">
        <f t="shared" si="11"/>
        <v>#DIV/0!</v>
      </c>
      <c r="Y29" s="10" t="e">
        <f t="shared" si="12"/>
        <v>#DIV/0!</v>
      </c>
    </row>
    <row r="30" spans="1:25" ht="14.65" customHeight="1" x14ac:dyDescent="0.2">
      <c r="A30" s="1" t="s">
        <v>237</v>
      </c>
      <c r="B30" s="527" t="e">
        <f>B29/$M29</f>
        <v>#DIV/0!</v>
      </c>
      <c r="C30" s="526" t="e">
        <f t="shared" ref="C30:M30" si="14">C29/$M29</f>
        <v>#DIV/0!</v>
      </c>
      <c r="D30" s="526" t="e">
        <f t="shared" si="14"/>
        <v>#DIV/0!</v>
      </c>
      <c r="E30" s="526" t="e">
        <f t="shared" si="14"/>
        <v>#DIV/0!</v>
      </c>
      <c r="F30" s="526" t="e">
        <f t="shared" si="14"/>
        <v>#DIV/0!</v>
      </c>
      <c r="G30" s="526" t="e">
        <f t="shared" si="14"/>
        <v>#DIV/0!</v>
      </c>
      <c r="H30" s="526" t="e">
        <f t="shared" si="14"/>
        <v>#DIV/0!</v>
      </c>
      <c r="I30" s="526" t="e">
        <f t="shared" si="14"/>
        <v>#DIV/0!</v>
      </c>
      <c r="J30" s="526" t="e">
        <f t="shared" si="14"/>
        <v>#DIV/0!</v>
      </c>
      <c r="K30" s="526" t="e">
        <f t="shared" si="14"/>
        <v>#DIV/0!</v>
      </c>
      <c r="L30" s="526" t="e">
        <f t="shared" si="14"/>
        <v>#DIV/0!</v>
      </c>
      <c r="M30" s="526" t="e">
        <f t="shared" si="14"/>
        <v>#DIV/0!</v>
      </c>
      <c r="Y30" s="1"/>
    </row>
    <row r="31" spans="1:25" ht="14.65" customHeight="1" x14ac:dyDescent="0.2">
      <c r="A31" s="5" t="s">
        <v>12</v>
      </c>
      <c r="B31" s="5"/>
      <c r="O31" s="1" t="s">
        <v>61</v>
      </c>
      <c r="Y31" s="1"/>
    </row>
    <row r="32" spans="1:25" ht="12.75" customHeight="1" x14ac:dyDescent="0.2">
      <c r="B32" s="378">
        <v>0</v>
      </c>
      <c r="C32" s="379">
        <v>1</v>
      </c>
      <c r="D32" s="379">
        <v>2</v>
      </c>
      <c r="E32" s="379">
        <v>3</v>
      </c>
      <c r="F32" s="379">
        <v>4</v>
      </c>
      <c r="G32" s="379">
        <v>5</v>
      </c>
      <c r="H32" s="379">
        <v>6</v>
      </c>
      <c r="I32" s="379">
        <v>7</v>
      </c>
      <c r="J32" s="379">
        <v>8</v>
      </c>
      <c r="K32" s="379">
        <v>9</v>
      </c>
      <c r="L32" s="379">
        <v>10</v>
      </c>
      <c r="M32" s="379" t="s">
        <v>62</v>
      </c>
      <c r="O32" s="379">
        <v>1</v>
      </c>
      <c r="P32" s="379">
        <v>2</v>
      </c>
      <c r="Q32" s="379">
        <v>3</v>
      </c>
      <c r="R32" s="379">
        <v>4</v>
      </c>
      <c r="S32" s="379">
        <v>5</v>
      </c>
      <c r="T32" s="379">
        <v>6</v>
      </c>
      <c r="U32" s="379">
        <v>7</v>
      </c>
      <c r="V32" s="379">
        <v>8</v>
      </c>
      <c r="W32" s="379">
        <v>9</v>
      </c>
      <c r="X32" s="379">
        <v>10</v>
      </c>
      <c r="Y32" s="379" t="s">
        <v>63</v>
      </c>
    </row>
    <row r="33" spans="1:25" ht="14.65" customHeight="1" x14ac:dyDescent="0.2">
      <c r="A33" s="1" t="s">
        <v>26</v>
      </c>
      <c r="B33" s="37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">
        <f t="shared" ref="M33:M57" si="15">SUM(C33:L33)</f>
        <v>0</v>
      </c>
      <c r="O33" s="10" t="e">
        <f t="shared" ref="O33:X33" si="16">C33/$M$57</f>
        <v>#DIV/0!</v>
      </c>
      <c r="P33" s="10" t="e">
        <f t="shared" si="16"/>
        <v>#DIV/0!</v>
      </c>
      <c r="Q33" s="10" t="e">
        <f t="shared" si="16"/>
        <v>#DIV/0!</v>
      </c>
      <c r="R33" s="10" t="e">
        <f t="shared" si="16"/>
        <v>#DIV/0!</v>
      </c>
      <c r="S33" s="10" t="e">
        <f t="shared" si="16"/>
        <v>#DIV/0!</v>
      </c>
      <c r="T33" s="10" t="e">
        <f t="shared" si="16"/>
        <v>#DIV/0!</v>
      </c>
      <c r="U33" s="10" t="e">
        <f t="shared" si="16"/>
        <v>#DIV/0!</v>
      </c>
      <c r="V33" s="10" t="e">
        <f t="shared" si="16"/>
        <v>#DIV/0!</v>
      </c>
      <c r="W33" s="10" t="e">
        <f t="shared" si="16"/>
        <v>#DIV/0!</v>
      </c>
      <c r="X33" s="10" t="e">
        <f t="shared" si="16"/>
        <v>#DIV/0!</v>
      </c>
      <c r="Y33" s="10" t="e">
        <f>M33/$M$57</f>
        <v>#DIV/0!</v>
      </c>
    </row>
    <row r="34" spans="1:25" ht="14.65" customHeight="1" x14ac:dyDescent="0.2">
      <c r="A34" s="1" t="s">
        <v>27</v>
      </c>
      <c r="B34" s="37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">
        <f t="shared" si="15"/>
        <v>0</v>
      </c>
      <c r="O34" s="10" t="e">
        <f t="shared" ref="O34:O57" si="17">C34/$M$57</f>
        <v>#DIV/0!</v>
      </c>
      <c r="P34" s="10" t="e">
        <f t="shared" ref="P34:P57" si="18">D34/$M$57</f>
        <v>#DIV/0!</v>
      </c>
      <c r="Q34" s="10" t="e">
        <f t="shared" ref="Q34:Q57" si="19">E34/$M$57</f>
        <v>#DIV/0!</v>
      </c>
      <c r="R34" s="10" t="e">
        <f t="shared" ref="R34:R57" si="20">F34/$M$57</f>
        <v>#DIV/0!</v>
      </c>
      <c r="S34" s="10" t="e">
        <f t="shared" ref="S34:S57" si="21">G34/$M$57</f>
        <v>#DIV/0!</v>
      </c>
      <c r="T34" s="10" t="e">
        <f t="shared" ref="T34:T57" si="22">H34/$M$57</f>
        <v>#DIV/0!</v>
      </c>
      <c r="U34" s="10" t="e">
        <f t="shared" ref="U34:U57" si="23">I34/$M$57</f>
        <v>#DIV/0!</v>
      </c>
      <c r="V34" s="10" t="e">
        <f t="shared" ref="V34:V57" si="24">J34/$M$57</f>
        <v>#DIV/0!</v>
      </c>
      <c r="W34" s="10" t="e">
        <f t="shared" ref="W34:W57" si="25">K34/$M$57</f>
        <v>#DIV/0!</v>
      </c>
      <c r="X34" s="10" t="e">
        <f t="shared" ref="X34:X57" si="26">L34/$M$57</f>
        <v>#DIV/0!</v>
      </c>
      <c r="Y34" s="10" t="e">
        <f t="shared" ref="Y34:Y57" si="27">M34/$M$57</f>
        <v>#DIV/0!</v>
      </c>
    </row>
    <row r="35" spans="1:25" ht="14.65" customHeight="1" x14ac:dyDescent="0.2">
      <c r="A35" s="1" t="s">
        <v>28</v>
      </c>
      <c r="B35" s="37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">
        <f t="shared" si="15"/>
        <v>0</v>
      </c>
      <c r="O35" s="10" t="e">
        <f t="shared" si="17"/>
        <v>#DIV/0!</v>
      </c>
      <c r="P35" s="10" t="e">
        <f t="shared" si="18"/>
        <v>#DIV/0!</v>
      </c>
      <c r="Q35" s="10" t="e">
        <f t="shared" si="19"/>
        <v>#DIV/0!</v>
      </c>
      <c r="R35" s="10" t="e">
        <f t="shared" si="20"/>
        <v>#DIV/0!</v>
      </c>
      <c r="S35" s="10" t="e">
        <f t="shared" si="21"/>
        <v>#DIV/0!</v>
      </c>
      <c r="T35" s="10" t="e">
        <f t="shared" si="22"/>
        <v>#DIV/0!</v>
      </c>
      <c r="U35" s="10" t="e">
        <f t="shared" si="23"/>
        <v>#DIV/0!</v>
      </c>
      <c r="V35" s="10" t="e">
        <f t="shared" si="24"/>
        <v>#DIV/0!</v>
      </c>
      <c r="W35" s="10" t="e">
        <f t="shared" si="25"/>
        <v>#DIV/0!</v>
      </c>
      <c r="X35" s="10" t="e">
        <f t="shared" si="26"/>
        <v>#DIV/0!</v>
      </c>
      <c r="Y35" s="10" t="e">
        <f t="shared" si="27"/>
        <v>#DIV/0!</v>
      </c>
    </row>
    <row r="36" spans="1:25" ht="14.65" customHeight="1" x14ac:dyDescent="0.2">
      <c r="A36" s="1" t="s">
        <v>29</v>
      </c>
      <c r="B36" s="37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">
        <f t="shared" si="15"/>
        <v>0</v>
      </c>
      <c r="O36" s="10" t="e">
        <f t="shared" si="17"/>
        <v>#DIV/0!</v>
      </c>
      <c r="P36" s="10" t="e">
        <f t="shared" si="18"/>
        <v>#DIV/0!</v>
      </c>
      <c r="Q36" s="10" t="e">
        <f t="shared" si="19"/>
        <v>#DIV/0!</v>
      </c>
      <c r="R36" s="10" t="e">
        <f t="shared" si="20"/>
        <v>#DIV/0!</v>
      </c>
      <c r="S36" s="10" t="e">
        <f t="shared" si="21"/>
        <v>#DIV/0!</v>
      </c>
      <c r="T36" s="10" t="e">
        <f t="shared" si="22"/>
        <v>#DIV/0!</v>
      </c>
      <c r="U36" s="10" t="e">
        <f t="shared" si="23"/>
        <v>#DIV/0!</v>
      </c>
      <c r="V36" s="10" t="e">
        <f t="shared" si="24"/>
        <v>#DIV/0!</v>
      </c>
      <c r="W36" s="10" t="e">
        <f t="shared" si="25"/>
        <v>#DIV/0!</v>
      </c>
      <c r="X36" s="10" t="e">
        <f t="shared" si="26"/>
        <v>#DIV/0!</v>
      </c>
      <c r="Y36" s="10" t="e">
        <f t="shared" si="27"/>
        <v>#DIV/0!</v>
      </c>
    </row>
    <row r="37" spans="1:25" ht="14.65" customHeight="1" x14ac:dyDescent="0.2">
      <c r="A37" s="1" t="s">
        <v>30</v>
      </c>
      <c r="B37" s="37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">
        <f t="shared" si="15"/>
        <v>0</v>
      </c>
      <c r="O37" s="10" t="e">
        <f t="shared" si="17"/>
        <v>#DIV/0!</v>
      </c>
      <c r="P37" s="10" t="e">
        <f t="shared" si="18"/>
        <v>#DIV/0!</v>
      </c>
      <c r="Q37" s="10" t="e">
        <f t="shared" si="19"/>
        <v>#DIV/0!</v>
      </c>
      <c r="R37" s="10" t="e">
        <f t="shared" si="20"/>
        <v>#DIV/0!</v>
      </c>
      <c r="S37" s="10" t="e">
        <f t="shared" si="21"/>
        <v>#DIV/0!</v>
      </c>
      <c r="T37" s="10" t="e">
        <f t="shared" si="22"/>
        <v>#DIV/0!</v>
      </c>
      <c r="U37" s="10" t="e">
        <f t="shared" si="23"/>
        <v>#DIV/0!</v>
      </c>
      <c r="V37" s="10" t="e">
        <f t="shared" si="24"/>
        <v>#DIV/0!</v>
      </c>
      <c r="W37" s="10" t="e">
        <f t="shared" si="25"/>
        <v>#DIV/0!</v>
      </c>
      <c r="X37" s="10" t="e">
        <f t="shared" si="26"/>
        <v>#DIV/0!</v>
      </c>
      <c r="Y37" s="10" t="e">
        <f t="shared" si="27"/>
        <v>#DIV/0!</v>
      </c>
    </row>
    <row r="38" spans="1:25" ht="14.65" customHeight="1" x14ac:dyDescent="0.2">
      <c r="A38" s="1" t="s">
        <v>31</v>
      </c>
      <c r="B38" s="37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">
        <f t="shared" si="15"/>
        <v>0</v>
      </c>
      <c r="O38" s="10" t="e">
        <f t="shared" si="17"/>
        <v>#DIV/0!</v>
      </c>
      <c r="P38" s="10" t="e">
        <f t="shared" si="18"/>
        <v>#DIV/0!</v>
      </c>
      <c r="Q38" s="10" t="e">
        <f t="shared" si="19"/>
        <v>#DIV/0!</v>
      </c>
      <c r="R38" s="10" t="e">
        <f t="shared" si="20"/>
        <v>#DIV/0!</v>
      </c>
      <c r="S38" s="10" t="e">
        <f t="shared" si="21"/>
        <v>#DIV/0!</v>
      </c>
      <c r="T38" s="10" t="e">
        <f t="shared" si="22"/>
        <v>#DIV/0!</v>
      </c>
      <c r="U38" s="10" t="e">
        <f t="shared" si="23"/>
        <v>#DIV/0!</v>
      </c>
      <c r="V38" s="10" t="e">
        <f t="shared" si="24"/>
        <v>#DIV/0!</v>
      </c>
      <c r="W38" s="10" t="e">
        <f t="shared" si="25"/>
        <v>#DIV/0!</v>
      </c>
      <c r="X38" s="10" t="e">
        <f t="shared" si="26"/>
        <v>#DIV/0!</v>
      </c>
      <c r="Y38" s="10" t="e">
        <f t="shared" si="27"/>
        <v>#DIV/0!</v>
      </c>
    </row>
    <row r="39" spans="1:25" ht="14.65" customHeight="1" x14ac:dyDescent="0.2">
      <c r="A39" s="1" t="s">
        <v>32</v>
      </c>
      <c r="B39" s="37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">
        <f t="shared" si="15"/>
        <v>0</v>
      </c>
      <c r="O39" s="10" t="e">
        <f t="shared" si="17"/>
        <v>#DIV/0!</v>
      </c>
      <c r="P39" s="10" t="e">
        <f t="shared" si="18"/>
        <v>#DIV/0!</v>
      </c>
      <c r="Q39" s="10" t="e">
        <f t="shared" si="19"/>
        <v>#DIV/0!</v>
      </c>
      <c r="R39" s="10" t="e">
        <f t="shared" si="20"/>
        <v>#DIV/0!</v>
      </c>
      <c r="S39" s="10" t="e">
        <f t="shared" si="21"/>
        <v>#DIV/0!</v>
      </c>
      <c r="T39" s="10" t="e">
        <f t="shared" si="22"/>
        <v>#DIV/0!</v>
      </c>
      <c r="U39" s="10" t="e">
        <f t="shared" si="23"/>
        <v>#DIV/0!</v>
      </c>
      <c r="V39" s="10" t="e">
        <f t="shared" si="24"/>
        <v>#DIV/0!</v>
      </c>
      <c r="W39" s="10" t="e">
        <f t="shared" si="25"/>
        <v>#DIV/0!</v>
      </c>
      <c r="X39" s="10" t="e">
        <f t="shared" si="26"/>
        <v>#DIV/0!</v>
      </c>
      <c r="Y39" s="10" t="e">
        <f t="shared" si="27"/>
        <v>#DIV/0!</v>
      </c>
    </row>
    <row r="40" spans="1:25" ht="14.65" customHeight="1" x14ac:dyDescent="0.2">
      <c r="A40" s="1" t="s">
        <v>33</v>
      </c>
      <c r="B40" s="37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">
        <f t="shared" si="15"/>
        <v>0</v>
      </c>
      <c r="O40" s="10" t="e">
        <f t="shared" si="17"/>
        <v>#DIV/0!</v>
      </c>
      <c r="P40" s="10" t="e">
        <f t="shared" si="18"/>
        <v>#DIV/0!</v>
      </c>
      <c r="Q40" s="10" t="e">
        <f t="shared" si="19"/>
        <v>#DIV/0!</v>
      </c>
      <c r="R40" s="10" t="e">
        <f t="shared" si="20"/>
        <v>#DIV/0!</v>
      </c>
      <c r="S40" s="10" t="e">
        <f t="shared" si="21"/>
        <v>#DIV/0!</v>
      </c>
      <c r="T40" s="10" t="e">
        <f t="shared" si="22"/>
        <v>#DIV/0!</v>
      </c>
      <c r="U40" s="10" t="e">
        <f t="shared" si="23"/>
        <v>#DIV/0!</v>
      </c>
      <c r="V40" s="10" t="e">
        <f t="shared" si="24"/>
        <v>#DIV/0!</v>
      </c>
      <c r="W40" s="10" t="e">
        <f t="shared" si="25"/>
        <v>#DIV/0!</v>
      </c>
      <c r="X40" s="10" t="e">
        <f t="shared" si="26"/>
        <v>#DIV/0!</v>
      </c>
      <c r="Y40" s="10" t="e">
        <f t="shared" si="27"/>
        <v>#DIV/0!</v>
      </c>
    </row>
    <row r="41" spans="1:25" ht="14.65" customHeight="1" x14ac:dyDescent="0.2">
      <c r="A41" s="1" t="s">
        <v>34</v>
      </c>
      <c r="B41" s="37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">
        <f t="shared" si="15"/>
        <v>0</v>
      </c>
      <c r="O41" s="10" t="e">
        <f t="shared" si="17"/>
        <v>#DIV/0!</v>
      </c>
      <c r="P41" s="10" t="e">
        <f t="shared" si="18"/>
        <v>#DIV/0!</v>
      </c>
      <c r="Q41" s="10" t="e">
        <f t="shared" si="19"/>
        <v>#DIV/0!</v>
      </c>
      <c r="R41" s="10" t="e">
        <f t="shared" si="20"/>
        <v>#DIV/0!</v>
      </c>
      <c r="S41" s="10" t="e">
        <f t="shared" si="21"/>
        <v>#DIV/0!</v>
      </c>
      <c r="T41" s="10" t="e">
        <f t="shared" si="22"/>
        <v>#DIV/0!</v>
      </c>
      <c r="U41" s="10" t="e">
        <f t="shared" si="23"/>
        <v>#DIV/0!</v>
      </c>
      <c r="V41" s="10" t="e">
        <f t="shared" si="24"/>
        <v>#DIV/0!</v>
      </c>
      <c r="W41" s="10" t="e">
        <f t="shared" si="25"/>
        <v>#DIV/0!</v>
      </c>
      <c r="X41" s="10" t="e">
        <f t="shared" si="26"/>
        <v>#DIV/0!</v>
      </c>
      <c r="Y41" s="10" t="e">
        <f t="shared" si="27"/>
        <v>#DIV/0!</v>
      </c>
    </row>
    <row r="42" spans="1:25" ht="14.65" customHeight="1" x14ac:dyDescent="0.2">
      <c r="A42" s="1" t="s">
        <v>35</v>
      </c>
      <c r="B42" s="37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">
        <f t="shared" si="15"/>
        <v>0</v>
      </c>
      <c r="O42" s="10" t="e">
        <f t="shared" si="17"/>
        <v>#DIV/0!</v>
      </c>
      <c r="P42" s="10" t="e">
        <f t="shared" si="18"/>
        <v>#DIV/0!</v>
      </c>
      <c r="Q42" s="10" t="e">
        <f t="shared" si="19"/>
        <v>#DIV/0!</v>
      </c>
      <c r="R42" s="10" t="e">
        <f t="shared" si="20"/>
        <v>#DIV/0!</v>
      </c>
      <c r="S42" s="10" t="e">
        <f t="shared" si="21"/>
        <v>#DIV/0!</v>
      </c>
      <c r="T42" s="10" t="e">
        <f t="shared" si="22"/>
        <v>#DIV/0!</v>
      </c>
      <c r="U42" s="10" t="e">
        <f t="shared" si="23"/>
        <v>#DIV/0!</v>
      </c>
      <c r="V42" s="10" t="e">
        <f t="shared" si="24"/>
        <v>#DIV/0!</v>
      </c>
      <c r="W42" s="10" t="e">
        <f t="shared" si="25"/>
        <v>#DIV/0!</v>
      </c>
      <c r="X42" s="10" t="e">
        <f t="shared" si="26"/>
        <v>#DIV/0!</v>
      </c>
      <c r="Y42" s="10" t="e">
        <f t="shared" si="27"/>
        <v>#DIV/0!</v>
      </c>
    </row>
    <row r="43" spans="1:25" ht="14.65" customHeight="1" x14ac:dyDescent="0.2">
      <c r="A43" s="1" t="s">
        <v>36</v>
      </c>
      <c r="B43" s="37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">
        <f t="shared" si="15"/>
        <v>0</v>
      </c>
      <c r="O43" s="10" t="e">
        <f t="shared" si="17"/>
        <v>#DIV/0!</v>
      </c>
      <c r="P43" s="10" t="e">
        <f t="shared" si="18"/>
        <v>#DIV/0!</v>
      </c>
      <c r="Q43" s="10" t="e">
        <f t="shared" si="19"/>
        <v>#DIV/0!</v>
      </c>
      <c r="R43" s="10" t="e">
        <f t="shared" si="20"/>
        <v>#DIV/0!</v>
      </c>
      <c r="S43" s="10" t="e">
        <f t="shared" si="21"/>
        <v>#DIV/0!</v>
      </c>
      <c r="T43" s="10" t="e">
        <f t="shared" si="22"/>
        <v>#DIV/0!</v>
      </c>
      <c r="U43" s="10" t="e">
        <f t="shared" si="23"/>
        <v>#DIV/0!</v>
      </c>
      <c r="V43" s="10" t="e">
        <f t="shared" si="24"/>
        <v>#DIV/0!</v>
      </c>
      <c r="W43" s="10" t="e">
        <f t="shared" si="25"/>
        <v>#DIV/0!</v>
      </c>
      <c r="X43" s="10" t="e">
        <f t="shared" si="26"/>
        <v>#DIV/0!</v>
      </c>
      <c r="Y43" s="10" t="e">
        <f t="shared" si="27"/>
        <v>#DIV/0!</v>
      </c>
    </row>
    <row r="44" spans="1:25" ht="14.65" customHeight="1" x14ac:dyDescent="0.2">
      <c r="A44" s="1" t="s">
        <v>37</v>
      </c>
      <c r="B44" s="37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">
        <f t="shared" si="15"/>
        <v>0</v>
      </c>
      <c r="O44" s="10" t="e">
        <f t="shared" si="17"/>
        <v>#DIV/0!</v>
      </c>
      <c r="P44" s="10" t="e">
        <f t="shared" si="18"/>
        <v>#DIV/0!</v>
      </c>
      <c r="Q44" s="10" t="e">
        <f t="shared" si="19"/>
        <v>#DIV/0!</v>
      </c>
      <c r="R44" s="10" t="e">
        <f t="shared" si="20"/>
        <v>#DIV/0!</v>
      </c>
      <c r="S44" s="10" t="e">
        <f t="shared" si="21"/>
        <v>#DIV/0!</v>
      </c>
      <c r="T44" s="10" t="e">
        <f t="shared" si="22"/>
        <v>#DIV/0!</v>
      </c>
      <c r="U44" s="10" t="e">
        <f t="shared" si="23"/>
        <v>#DIV/0!</v>
      </c>
      <c r="V44" s="10" t="e">
        <f t="shared" si="24"/>
        <v>#DIV/0!</v>
      </c>
      <c r="W44" s="10" t="e">
        <f t="shared" si="25"/>
        <v>#DIV/0!</v>
      </c>
      <c r="X44" s="10" t="e">
        <f t="shared" si="26"/>
        <v>#DIV/0!</v>
      </c>
      <c r="Y44" s="10" t="e">
        <f t="shared" si="27"/>
        <v>#DIV/0!</v>
      </c>
    </row>
    <row r="45" spans="1:25" ht="14.65" customHeight="1" x14ac:dyDescent="0.2">
      <c r="A45" s="1" t="s">
        <v>38</v>
      </c>
      <c r="B45" s="37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">
        <f t="shared" si="15"/>
        <v>0</v>
      </c>
      <c r="O45" s="10" t="e">
        <f t="shared" si="17"/>
        <v>#DIV/0!</v>
      </c>
      <c r="P45" s="10" t="e">
        <f t="shared" si="18"/>
        <v>#DIV/0!</v>
      </c>
      <c r="Q45" s="10" t="e">
        <f t="shared" si="19"/>
        <v>#DIV/0!</v>
      </c>
      <c r="R45" s="10" t="e">
        <f t="shared" si="20"/>
        <v>#DIV/0!</v>
      </c>
      <c r="S45" s="10" t="e">
        <f t="shared" si="21"/>
        <v>#DIV/0!</v>
      </c>
      <c r="T45" s="10" t="e">
        <f t="shared" si="22"/>
        <v>#DIV/0!</v>
      </c>
      <c r="U45" s="10" t="e">
        <f t="shared" si="23"/>
        <v>#DIV/0!</v>
      </c>
      <c r="V45" s="10" t="e">
        <f t="shared" si="24"/>
        <v>#DIV/0!</v>
      </c>
      <c r="W45" s="10" t="e">
        <f t="shared" si="25"/>
        <v>#DIV/0!</v>
      </c>
      <c r="X45" s="10" t="e">
        <f t="shared" si="26"/>
        <v>#DIV/0!</v>
      </c>
      <c r="Y45" s="10" t="e">
        <f t="shared" si="27"/>
        <v>#DIV/0!</v>
      </c>
    </row>
    <row r="46" spans="1:25" ht="14.65" customHeight="1" x14ac:dyDescent="0.2">
      <c r="A46" s="1" t="s">
        <v>39</v>
      </c>
      <c r="B46" s="37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">
        <f t="shared" si="15"/>
        <v>0</v>
      </c>
      <c r="O46" s="10" t="e">
        <f t="shared" si="17"/>
        <v>#DIV/0!</v>
      </c>
      <c r="P46" s="10" t="e">
        <f t="shared" si="18"/>
        <v>#DIV/0!</v>
      </c>
      <c r="Q46" s="10" t="e">
        <f t="shared" si="19"/>
        <v>#DIV/0!</v>
      </c>
      <c r="R46" s="10" t="e">
        <f t="shared" si="20"/>
        <v>#DIV/0!</v>
      </c>
      <c r="S46" s="10" t="e">
        <f t="shared" si="21"/>
        <v>#DIV/0!</v>
      </c>
      <c r="T46" s="10" t="e">
        <f t="shared" si="22"/>
        <v>#DIV/0!</v>
      </c>
      <c r="U46" s="10" t="e">
        <f t="shared" si="23"/>
        <v>#DIV/0!</v>
      </c>
      <c r="V46" s="10" t="e">
        <f t="shared" si="24"/>
        <v>#DIV/0!</v>
      </c>
      <c r="W46" s="10" t="e">
        <f t="shared" si="25"/>
        <v>#DIV/0!</v>
      </c>
      <c r="X46" s="10" t="e">
        <f t="shared" si="26"/>
        <v>#DIV/0!</v>
      </c>
      <c r="Y46" s="10" t="e">
        <f t="shared" si="27"/>
        <v>#DIV/0!</v>
      </c>
    </row>
    <row r="47" spans="1:25" ht="14.65" customHeight="1" x14ac:dyDescent="0.2">
      <c r="A47" s="1" t="s">
        <v>40</v>
      </c>
      <c r="B47" s="377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">
        <f t="shared" si="15"/>
        <v>0</v>
      </c>
      <c r="O47" s="10" t="e">
        <f t="shared" si="17"/>
        <v>#DIV/0!</v>
      </c>
      <c r="P47" s="10" t="e">
        <f t="shared" si="18"/>
        <v>#DIV/0!</v>
      </c>
      <c r="Q47" s="10" t="e">
        <f t="shared" si="19"/>
        <v>#DIV/0!</v>
      </c>
      <c r="R47" s="10" t="e">
        <f t="shared" si="20"/>
        <v>#DIV/0!</v>
      </c>
      <c r="S47" s="10" t="e">
        <f t="shared" si="21"/>
        <v>#DIV/0!</v>
      </c>
      <c r="T47" s="10" t="e">
        <f t="shared" si="22"/>
        <v>#DIV/0!</v>
      </c>
      <c r="U47" s="10" t="e">
        <f t="shared" si="23"/>
        <v>#DIV/0!</v>
      </c>
      <c r="V47" s="10" t="e">
        <f t="shared" si="24"/>
        <v>#DIV/0!</v>
      </c>
      <c r="W47" s="10" t="e">
        <f t="shared" si="25"/>
        <v>#DIV/0!</v>
      </c>
      <c r="X47" s="10" t="e">
        <f t="shared" si="26"/>
        <v>#DIV/0!</v>
      </c>
      <c r="Y47" s="10" t="e">
        <f t="shared" si="27"/>
        <v>#DIV/0!</v>
      </c>
    </row>
    <row r="48" spans="1:25" ht="14.65" customHeight="1" x14ac:dyDescent="0.2">
      <c r="A48" s="1" t="s">
        <v>41</v>
      </c>
      <c r="B48" s="377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1">
        <f t="shared" si="15"/>
        <v>0</v>
      </c>
      <c r="O48" s="10" t="e">
        <f t="shared" si="17"/>
        <v>#DIV/0!</v>
      </c>
      <c r="P48" s="10" t="e">
        <f t="shared" si="18"/>
        <v>#DIV/0!</v>
      </c>
      <c r="Q48" s="10" t="e">
        <f t="shared" si="19"/>
        <v>#DIV/0!</v>
      </c>
      <c r="R48" s="10" t="e">
        <f t="shared" si="20"/>
        <v>#DIV/0!</v>
      </c>
      <c r="S48" s="10" t="e">
        <f t="shared" si="21"/>
        <v>#DIV/0!</v>
      </c>
      <c r="T48" s="10" t="e">
        <f t="shared" si="22"/>
        <v>#DIV/0!</v>
      </c>
      <c r="U48" s="10" t="e">
        <f t="shared" si="23"/>
        <v>#DIV/0!</v>
      </c>
      <c r="V48" s="10" t="e">
        <f t="shared" si="24"/>
        <v>#DIV/0!</v>
      </c>
      <c r="W48" s="10" t="e">
        <f t="shared" si="25"/>
        <v>#DIV/0!</v>
      </c>
      <c r="X48" s="10" t="e">
        <f t="shared" si="26"/>
        <v>#DIV/0!</v>
      </c>
      <c r="Y48" s="10" t="e">
        <f t="shared" si="27"/>
        <v>#DIV/0!</v>
      </c>
    </row>
    <row r="49" spans="1:25" ht="14.65" customHeight="1" x14ac:dyDescent="0.2">
      <c r="A49" s="1" t="s">
        <v>42</v>
      </c>
      <c r="B49" s="377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">
        <f t="shared" si="15"/>
        <v>0</v>
      </c>
      <c r="O49" s="10" t="e">
        <f t="shared" si="17"/>
        <v>#DIV/0!</v>
      </c>
      <c r="P49" s="10" t="e">
        <f t="shared" si="18"/>
        <v>#DIV/0!</v>
      </c>
      <c r="Q49" s="10" t="e">
        <f t="shared" si="19"/>
        <v>#DIV/0!</v>
      </c>
      <c r="R49" s="10" t="e">
        <f t="shared" si="20"/>
        <v>#DIV/0!</v>
      </c>
      <c r="S49" s="10" t="e">
        <f t="shared" si="21"/>
        <v>#DIV/0!</v>
      </c>
      <c r="T49" s="10" t="e">
        <f t="shared" si="22"/>
        <v>#DIV/0!</v>
      </c>
      <c r="U49" s="10" t="e">
        <f t="shared" si="23"/>
        <v>#DIV/0!</v>
      </c>
      <c r="V49" s="10" t="e">
        <f t="shared" si="24"/>
        <v>#DIV/0!</v>
      </c>
      <c r="W49" s="10" t="e">
        <f t="shared" si="25"/>
        <v>#DIV/0!</v>
      </c>
      <c r="X49" s="10" t="e">
        <f t="shared" si="26"/>
        <v>#DIV/0!</v>
      </c>
      <c r="Y49" s="10" t="e">
        <f t="shared" si="27"/>
        <v>#DIV/0!</v>
      </c>
    </row>
    <row r="50" spans="1:25" ht="14.65" customHeight="1" x14ac:dyDescent="0.2">
      <c r="A50" s="1" t="s">
        <v>43</v>
      </c>
      <c r="B50" s="377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">
        <f t="shared" si="15"/>
        <v>0</v>
      </c>
      <c r="O50" s="10" t="e">
        <f t="shared" si="17"/>
        <v>#DIV/0!</v>
      </c>
      <c r="P50" s="10" t="e">
        <f t="shared" si="18"/>
        <v>#DIV/0!</v>
      </c>
      <c r="Q50" s="10" t="e">
        <f t="shared" si="19"/>
        <v>#DIV/0!</v>
      </c>
      <c r="R50" s="10" t="e">
        <f t="shared" si="20"/>
        <v>#DIV/0!</v>
      </c>
      <c r="S50" s="10" t="e">
        <f t="shared" si="21"/>
        <v>#DIV/0!</v>
      </c>
      <c r="T50" s="10" t="e">
        <f t="shared" si="22"/>
        <v>#DIV/0!</v>
      </c>
      <c r="U50" s="10" t="e">
        <f t="shared" si="23"/>
        <v>#DIV/0!</v>
      </c>
      <c r="V50" s="10" t="e">
        <f t="shared" si="24"/>
        <v>#DIV/0!</v>
      </c>
      <c r="W50" s="10" t="e">
        <f t="shared" si="25"/>
        <v>#DIV/0!</v>
      </c>
      <c r="X50" s="10" t="e">
        <f t="shared" si="26"/>
        <v>#DIV/0!</v>
      </c>
      <c r="Y50" s="10" t="e">
        <f t="shared" si="27"/>
        <v>#DIV/0!</v>
      </c>
    </row>
    <row r="51" spans="1:25" ht="14.65" customHeight="1" x14ac:dyDescent="0.2">
      <c r="A51" s="1" t="s">
        <v>44</v>
      </c>
      <c r="B51" s="377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">
        <f t="shared" si="15"/>
        <v>0</v>
      </c>
      <c r="O51" s="10" t="e">
        <f t="shared" si="17"/>
        <v>#DIV/0!</v>
      </c>
      <c r="P51" s="10" t="e">
        <f t="shared" si="18"/>
        <v>#DIV/0!</v>
      </c>
      <c r="Q51" s="10" t="e">
        <f t="shared" si="19"/>
        <v>#DIV/0!</v>
      </c>
      <c r="R51" s="10" t="e">
        <f t="shared" si="20"/>
        <v>#DIV/0!</v>
      </c>
      <c r="S51" s="10" t="e">
        <f t="shared" si="21"/>
        <v>#DIV/0!</v>
      </c>
      <c r="T51" s="10" t="e">
        <f t="shared" si="22"/>
        <v>#DIV/0!</v>
      </c>
      <c r="U51" s="10" t="e">
        <f t="shared" si="23"/>
        <v>#DIV/0!</v>
      </c>
      <c r="V51" s="10" t="e">
        <f t="shared" si="24"/>
        <v>#DIV/0!</v>
      </c>
      <c r="W51" s="10" t="e">
        <f t="shared" si="25"/>
        <v>#DIV/0!</v>
      </c>
      <c r="X51" s="10" t="e">
        <f t="shared" si="26"/>
        <v>#DIV/0!</v>
      </c>
      <c r="Y51" s="10" t="e">
        <f t="shared" si="27"/>
        <v>#DIV/0!</v>
      </c>
    </row>
    <row r="52" spans="1:25" ht="14.65" customHeight="1" x14ac:dyDescent="0.2">
      <c r="A52" s="1" t="s">
        <v>45</v>
      </c>
      <c r="B52" s="377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1">
        <f t="shared" si="15"/>
        <v>0</v>
      </c>
      <c r="O52" s="10" t="e">
        <f t="shared" si="17"/>
        <v>#DIV/0!</v>
      </c>
      <c r="P52" s="10" t="e">
        <f t="shared" si="18"/>
        <v>#DIV/0!</v>
      </c>
      <c r="Q52" s="10" t="e">
        <f t="shared" si="19"/>
        <v>#DIV/0!</v>
      </c>
      <c r="R52" s="10" t="e">
        <f t="shared" si="20"/>
        <v>#DIV/0!</v>
      </c>
      <c r="S52" s="10" t="e">
        <f t="shared" si="21"/>
        <v>#DIV/0!</v>
      </c>
      <c r="T52" s="10" t="e">
        <f t="shared" si="22"/>
        <v>#DIV/0!</v>
      </c>
      <c r="U52" s="10" t="e">
        <f t="shared" si="23"/>
        <v>#DIV/0!</v>
      </c>
      <c r="V52" s="10" t="e">
        <f t="shared" si="24"/>
        <v>#DIV/0!</v>
      </c>
      <c r="W52" s="10" t="e">
        <f t="shared" si="25"/>
        <v>#DIV/0!</v>
      </c>
      <c r="X52" s="10" t="e">
        <f t="shared" si="26"/>
        <v>#DIV/0!</v>
      </c>
      <c r="Y52" s="10" t="e">
        <f t="shared" si="27"/>
        <v>#DIV/0!</v>
      </c>
    </row>
    <row r="53" spans="1:25" ht="14.65" customHeight="1" x14ac:dyDescent="0.2">
      <c r="A53" s="1" t="s">
        <v>46</v>
      </c>
      <c r="B53" s="377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">
        <f t="shared" si="15"/>
        <v>0</v>
      </c>
      <c r="O53" s="10" t="e">
        <f t="shared" si="17"/>
        <v>#DIV/0!</v>
      </c>
      <c r="P53" s="10" t="e">
        <f t="shared" si="18"/>
        <v>#DIV/0!</v>
      </c>
      <c r="Q53" s="10" t="e">
        <f t="shared" si="19"/>
        <v>#DIV/0!</v>
      </c>
      <c r="R53" s="10" t="e">
        <f t="shared" si="20"/>
        <v>#DIV/0!</v>
      </c>
      <c r="S53" s="10" t="e">
        <f t="shared" si="21"/>
        <v>#DIV/0!</v>
      </c>
      <c r="T53" s="10" t="e">
        <f t="shared" si="22"/>
        <v>#DIV/0!</v>
      </c>
      <c r="U53" s="10" t="e">
        <f t="shared" si="23"/>
        <v>#DIV/0!</v>
      </c>
      <c r="V53" s="10" t="e">
        <f t="shared" si="24"/>
        <v>#DIV/0!</v>
      </c>
      <c r="W53" s="10" t="e">
        <f t="shared" si="25"/>
        <v>#DIV/0!</v>
      </c>
      <c r="X53" s="10" t="e">
        <f t="shared" si="26"/>
        <v>#DIV/0!</v>
      </c>
      <c r="Y53" s="10" t="e">
        <f t="shared" si="27"/>
        <v>#DIV/0!</v>
      </c>
    </row>
    <row r="54" spans="1:25" ht="14.65" customHeight="1" x14ac:dyDescent="0.2">
      <c r="A54" s="1" t="s">
        <v>47</v>
      </c>
      <c r="B54" s="377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1">
        <f t="shared" si="15"/>
        <v>0</v>
      </c>
      <c r="O54" s="10" t="e">
        <f t="shared" si="17"/>
        <v>#DIV/0!</v>
      </c>
      <c r="P54" s="10" t="e">
        <f t="shared" si="18"/>
        <v>#DIV/0!</v>
      </c>
      <c r="Q54" s="10" t="e">
        <f t="shared" si="19"/>
        <v>#DIV/0!</v>
      </c>
      <c r="R54" s="10" t="e">
        <f t="shared" si="20"/>
        <v>#DIV/0!</v>
      </c>
      <c r="S54" s="10" t="e">
        <f t="shared" si="21"/>
        <v>#DIV/0!</v>
      </c>
      <c r="T54" s="10" t="e">
        <f t="shared" si="22"/>
        <v>#DIV/0!</v>
      </c>
      <c r="U54" s="10" t="e">
        <f t="shared" si="23"/>
        <v>#DIV/0!</v>
      </c>
      <c r="V54" s="10" t="e">
        <f t="shared" si="24"/>
        <v>#DIV/0!</v>
      </c>
      <c r="W54" s="10" t="e">
        <f t="shared" si="25"/>
        <v>#DIV/0!</v>
      </c>
      <c r="X54" s="10" t="e">
        <f t="shared" si="26"/>
        <v>#DIV/0!</v>
      </c>
      <c r="Y54" s="10" t="e">
        <f t="shared" si="27"/>
        <v>#DIV/0!</v>
      </c>
    </row>
    <row r="55" spans="1:25" ht="14.65" customHeight="1" x14ac:dyDescent="0.2">
      <c r="A55" s="1" t="s">
        <v>48</v>
      </c>
      <c r="B55" s="377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">
        <f t="shared" si="15"/>
        <v>0</v>
      </c>
      <c r="O55" s="10" t="e">
        <f t="shared" si="17"/>
        <v>#DIV/0!</v>
      </c>
      <c r="P55" s="10" t="e">
        <f t="shared" si="18"/>
        <v>#DIV/0!</v>
      </c>
      <c r="Q55" s="10" t="e">
        <f t="shared" si="19"/>
        <v>#DIV/0!</v>
      </c>
      <c r="R55" s="10" t="e">
        <f t="shared" si="20"/>
        <v>#DIV/0!</v>
      </c>
      <c r="S55" s="10" t="e">
        <f t="shared" si="21"/>
        <v>#DIV/0!</v>
      </c>
      <c r="T55" s="10" t="e">
        <f t="shared" si="22"/>
        <v>#DIV/0!</v>
      </c>
      <c r="U55" s="10" t="e">
        <f t="shared" si="23"/>
        <v>#DIV/0!</v>
      </c>
      <c r="V55" s="10" t="e">
        <f t="shared" si="24"/>
        <v>#DIV/0!</v>
      </c>
      <c r="W55" s="10" t="e">
        <f t="shared" si="25"/>
        <v>#DIV/0!</v>
      </c>
      <c r="X55" s="10" t="e">
        <f t="shared" si="26"/>
        <v>#DIV/0!</v>
      </c>
      <c r="Y55" s="10" t="e">
        <f t="shared" si="27"/>
        <v>#DIV/0!</v>
      </c>
    </row>
    <row r="56" spans="1:25" ht="14.65" customHeight="1" x14ac:dyDescent="0.2">
      <c r="A56" s="1" t="s">
        <v>49</v>
      </c>
      <c r="B56" s="377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">
        <f t="shared" si="15"/>
        <v>0</v>
      </c>
      <c r="O56" s="10" t="e">
        <f t="shared" si="17"/>
        <v>#DIV/0!</v>
      </c>
      <c r="P56" s="10" t="e">
        <f t="shared" si="18"/>
        <v>#DIV/0!</v>
      </c>
      <c r="Q56" s="10" t="e">
        <f t="shared" si="19"/>
        <v>#DIV/0!</v>
      </c>
      <c r="R56" s="10" t="e">
        <f t="shared" si="20"/>
        <v>#DIV/0!</v>
      </c>
      <c r="S56" s="10" t="e">
        <f t="shared" si="21"/>
        <v>#DIV/0!</v>
      </c>
      <c r="T56" s="10" t="e">
        <f t="shared" si="22"/>
        <v>#DIV/0!</v>
      </c>
      <c r="U56" s="10" t="e">
        <f t="shared" si="23"/>
        <v>#DIV/0!</v>
      </c>
      <c r="V56" s="10" t="e">
        <f t="shared" si="24"/>
        <v>#DIV/0!</v>
      </c>
      <c r="W56" s="10" t="e">
        <f t="shared" si="25"/>
        <v>#DIV/0!</v>
      </c>
      <c r="X56" s="10" t="e">
        <f t="shared" si="26"/>
        <v>#DIV/0!</v>
      </c>
      <c r="Y56" s="10" t="e">
        <f t="shared" si="27"/>
        <v>#DIV/0!</v>
      </c>
    </row>
    <row r="57" spans="1:25" ht="12.75" customHeight="1" x14ac:dyDescent="0.2">
      <c r="A57" s="1" t="s">
        <v>24</v>
      </c>
      <c r="B57" s="376">
        <f t="shared" ref="B57:L57" si="28">SUM(B33:B56)</f>
        <v>0</v>
      </c>
      <c r="C57" s="1">
        <f t="shared" si="28"/>
        <v>0</v>
      </c>
      <c r="D57" s="1">
        <f t="shared" si="28"/>
        <v>0</v>
      </c>
      <c r="E57" s="1">
        <f t="shared" si="28"/>
        <v>0</v>
      </c>
      <c r="F57" s="1">
        <f t="shared" si="28"/>
        <v>0</v>
      </c>
      <c r="G57" s="1">
        <f t="shared" si="28"/>
        <v>0</v>
      </c>
      <c r="H57" s="1">
        <f t="shared" si="28"/>
        <v>0</v>
      </c>
      <c r="I57" s="1">
        <f t="shared" si="28"/>
        <v>0</v>
      </c>
      <c r="J57" s="1">
        <f t="shared" si="28"/>
        <v>0</v>
      </c>
      <c r="K57" s="1">
        <f t="shared" si="28"/>
        <v>0</v>
      </c>
      <c r="L57" s="1">
        <f t="shared" si="28"/>
        <v>0</v>
      </c>
      <c r="M57" s="1">
        <f t="shared" si="15"/>
        <v>0</v>
      </c>
      <c r="O57" s="10" t="e">
        <f t="shared" si="17"/>
        <v>#DIV/0!</v>
      </c>
      <c r="P57" s="10" t="e">
        <f t="shared" si="18"/>
        <v>#DIV/0!</v>
      </c>
      <c r="Q57" s="10" t="e">
        <f t="shared" si="19"/>
        <v>#DIV/0!</v>
      </c>
      <c r="R57" s="10" t="e">
        <f t="shared" si="20"/>
        <v>#DIV/0!</v>
      </c>
      <c r="S57" s="10" t="e">
        <f t="shared" si="21"/>
        <v>#DIV/0!</v>
      </c>
      <c r="T57" s="10" t="e">
        <f t="shared" si="22"/>
        <v>#DIV/0!</v>
      </c>
      <c r="U57" s="10" t="e">
        <f t="shared" si="23"/>
        <v>#DIV/0!</v>
      </c>
      <c r="V57" s="10" t="e">
        <f t="shared" si="24"/>
        <v>#DIV/0!</v>
      </c>
      <c r="W57" s="10" t="e">
        <f t="shared" si="25"/>
        <v>#DIV/0!</v>
      </c>
      <c r="X57" s="10" t="e">
        <f t="shared" si="26"/>
        <v>#DIV/0!</v>
      </c>
      <c r="Y57" s="10" t="e">
        <f t="shared" si="27"/>
        <v>#DIV/0!</v>
      </c>
    </row>
    <row r="58" spans="1:25" x14ac:dyDescent="0.2">
      <c r="A58" s="1" t="s">
        <v>237</v>
      </c>
      <c r="B58" s="527" t="e">
        <f>B57/$M57</f>
        <v>#DIV/0!</v>
      </c>
      <c r="C58" s="526" t="e">
        <f t="shared" ref="C58" si="29">C57/$M57</f>
        <v>#DIV/0!</v>
      </c>
      <c r="D58" s="526" t="e">
        <f t="shared" ref="D58" si="30">D57/$M57</f>
        <v>#DIV/0!</v>
      </c>
      <c r="E58" s="526" t="e">
        <f t="shared" ref="E58" si="31">E57/$M57</f>
        <v>#DIV/0!</v>
      </c>
      <c r="F58" s="526" t="e">
        <f t="shared" ref="F58" si="32">F57/$M57</f>
        <v>#DIV/0!</v>
      </c>
      <c r="G58" s="526" t="e">
        <f t="shared" ref="G58" si="33">G57/$M57</f>
        <v>#DIV/0!</v>
      </c>
      <c r="H58" s="526" t="e">
        <f t="shared" ref="H58" si="34">H57/$M57</f>
        <v>#DIV/0!</v>
      </c>
      <c r="I58" s="526" t="e">
        <f t="shared" ref="I58" si="35">I57/$M57</f>
        <v>#DIV/0!</v>
      </c>
      <c r="J58" s="526" t="e">
        <f t="shared" ref="J58" si="36">J57/$M57</f>
        <v>#DIV/0!</v>
      </c>
      <c r="K58" s="526" t="e">
        <f t="shared" ref="K58" si="37">K57/$M57</f>
        <v>#DIV/0!</v>
      </c>
      <c r="L58" s="526" t="e">
        <f t="shared" ref="L58" si="38">L57/$M57</f>
        <v>#DIV/0!</v>
      </c>
      <c r="M58" s="526" t="e">
        <f t="shared" ref="M58" si="39">M57/$M57</f>
        <v>#DIV/0!</v>
      </c>
      <c r="Y58" s="1"/>
    </row>
    <row r="59" spans="1:25" x14ac:dyDescent="0.2">
      <c r="A59" s="493" t="s">
        <v>53</v>
      </c>
      <c r="O59" s="1" t="s">
        <v>61</v>
      </c>
      <c r="Y59" s="1"/>
    </row>
    <row r="60" spans="1:25" x14ac:dyDescent="0.2">
      <c r="B60" s="378">
        <f t="shared" ref="B60:L60" si="40">B32</f>
        <v>0</v>
      </c>
      <c r="C60" s="379">
        <f t="shared" si="40"/>
        <v>1</v>
      </c>
      <c r="D60" s="379">
        <f t="shared" si="40"/>
        <v>2</v>
      </c>
      <c r="E60" s="379">
        <f t="shared" si="40"/>
        <v>3</v>
      </c>
      <c r="F60" s="379">
        <f t="shared" si="40"/>
        <v>4</v>
      </c>
      <c r="G60" s="379">
        <f t="shared" si="40"/>
        <v>5</v>
      </c>
      <c r="H60" s="379">
        <f t="shared" si="40"/>
        <v>6</v>
      </c>
      <c r="I60" s="379">
        <f t="shared" si="40"/>
        <v>7</v>
      </c>
      <c r="J60" s="379">
        <f t="shared" si="40"/>
        <v>8</v>
      </c>
      <c r="K60" s="379">
        <f t="shared" si="40"/>
        <v>9</v>
      </c>
      <c r="L60" s="379">
        <f t="shared" si="40"/>
        <v>10</v>
      </c>
      <c r="M60" s="379" t="s">
        <v>62</v>
      </c>
      <c r="O60" s="379">
        <v>1</v>
      </c>
      <c r="P60" s="379">
        <v>2</v>
      </c>
      <c r="Q60" s="379">
        <v>3</v>
      </c>
      <c r="R60" s="379">
        <v>4</v>
      </c>
      <c r="S60" s="379">
        <v>5</v>
      </c>
      <c r="T60" s="379">
        <v>6</v>
      </c>
      <c r="U60" s="379">
        <v>7</v>
      </c>
      <c r="V60" s="379">
        <v>8</v>
      </c>
      <c r="W60" s="379">
        <v>9</v>
      </c>
      <c r="X60" s="379">
        <v>10</v>
      </c>
      <c r="Y60" s="379" t="s">
        <v>63</v>
      </c>
    </row>
    <row r="61" spans="1:25" x14ac:dyDescent="0.2">
      <c r="A61" s="1" t="str">
        <f t="shared" ref="A61:A85" si="41">A33</f>
        <v>00 - 01</v>
      </c>
      <c r="B61" s="376">
        <f>B33+B5</f>
        <v>0</v>
      </c>
      <c r="C61" s="1">
        <f t="shared" ref="C61:L61" si="42">C33+C5</f>
        <v>0</v>
      </c>
      <c r="D61" s="1">
        <f t="shared" si="42"/>
        <v>0</v>
      </c>
      <c r="E61" s="1">
        <f t="shared" si="42"/>
        <v>0</v>
      </c>
      <c r="F61" s="1">
        <f t="shared" si="42"/>
        <v>0</v>
      </c>
      <c r="G61" s="1">
        <f t="shared" si="42"/>
        <v>0</v>
      </c>
      <c r="H61" s="1">
        <f t="shared" si="42"/>
        <v>0</v>
      </c>
      <c r="I61" s="1">
        <f t="shared" si="42"/>
        <v>0</v>
      </c>
      <c r="J61" s="1">
        <f t="shared" si="42"/>
        <v>0</v>
      </c>
      <c r="K61" s="1">
        <f t="shared" si="42"/>
        <v>0</v>
      </c>
      <c r="L61" s="1">
        <f t="shared" si="42"/>
        <v>0</v>
      </c>
      <c r="M61" s="1">
        <f t="shared" ref="M61:M85" si="43">SUM(C61:L61)</f>
        <v>0</v>
      </c>
      <c r="O61" s="10" t="e">
        <f t="shared" ref="O61:X61" si="44">C61/$M$85</f>
        <v>#DIV/0!</v>
      </c>
      <c r="P61" s="10" t="e">
        <f t="shared" si="44"/>
        <v>#DIV/0!</v>
      </c>
      <c r="Q61" s="10" t="e">
        <f t="shared" si="44"/>
        <v>#DIV/0!</v>
      </c>
      <c r="R61" s="10" t="e">
        <f t="shared" si="44"/>
        <v>#DIV/0!</v>
      </c>
      <c r="S61" s="10" t="e">
        <f t="shared" si="44"/>
        <v>#DIV/0!</v>
      </c>
      <c r="T61" s="10" t="e">
        <f t="shared" si="44"/>
        <v>#DIV/0!</v>
      </c>
      <c r="U61" s="10" t="e">
        <f t="shared" si="44"/>
        <v>#DIV/0!</v>
      </c>
      <c r="V61" s="10" t="e">
        <f t="shared" si="44"/>
        <v>#DIV/0!</v>
      </c>
      <c r="W61" s="10" t="e">
        <f t="shared" si="44"/>
        <v>#DIV/0!</v>
      </c>
      <c r="X61" s="10" t="e">
        <f t="shared" si="44"/>
        <v>#DIV/0!</v>
      </c>
      <c r="Y61" s="10" t="e">
        <f>M61/$M$85</f>
        <v>#DIV/0!</v>
      </c>
    </row>
    <row r="62" spans="1:25" x14ac:dyDescent="0.2">
      <c r="A62" s="1" t="str">
        <f t="shared" si="41"/>
        <v>01 - 02</v>
      </c>
      <c r="B62" s="376">
        <f t="shared" ref="B62:L85" si="45">B34+B6</f>
        <v>0</v>
      </c>
      <c r="C62" s="1">
        <f t="shared" si="45"/>
        <v>0</v>
      </c>
      <c r="D62" s="1">
        <f t="shared" si="45"/>
        <v>0</v>
      </c>
      <c r="E62" s="1">
        <f t="shared" si="45"/>
        <v>0</v>
      </c>
      <c r="F62" s="1">
        <f t="shared" si="45"/>
        <v>0</v>
      </c>
      <c r="G62" s="1">
        <f t="shared" si="45"/>
        <v>0</v>
      </c>
      <c r="H62" s="1">
        <f t="shared" si="45"/>
        <v>0</v>
      </c>
      <c r="I62" s="1">
        <f t="shared" si="45"/>
        <v>0</v>
      </c>
      <c r="J62" s="1">
        <f t="shared" si="45"/>
        <v>0</v>
      </c>
      <c r="K62" s="1">
        <f t="shared" si="45"/>
        <v>0</v>
      </c>
      <c r="L62" s="1">
        <f t="shared" si="45"/>
        <v>0</v>
      </c>
      <c r="M62" s="1">
        <f t="shared" si="43"/>
        <v>0</v>
      </c>
      <c r="O62" s="10" t="e">
        <f t="shared" ref="O62:O85" si="46">C62/$M$85</f>
        <v>#DIV/0!</v>
      </c>
      <c r="P62" s="10" t="e">
        <f t="shared" ref="P62:P85" si="47">D62/$M$85</f>
        <v>#DIV/0!</v>
      </c>
      <c r="Q62" s="10" t="e">
        <f t="shared" ref="Q62:Q85" si="48">E62/$M$85</f>
        <v>#DIV/0!</v>
      </c>
      <c r="R62" s="10" t="e">
        <f t="shared" ref="R62:R85" si="49">F62/$M$85</f>
        <v>#DIV/0!</v>
      </c>
      <c r="S62" s="10" t="e">
        <f t="shared" ref="S62:S85" si="50">G62/$M$85</f>
        <v>#DIV/0!</v>
      </c>
      <c r="T62" s="10" t="e">
        <f t="shared" ref="T62:T85" si="51">H62/$M$85</f>
        <v>#DIV/0!</v>
      </c>
      <c r="U62" s="10" t="e">
        <f t="shared" ref="U62:U85" si="52">I62/$M$85</f>
        <v>#DIV/0!</v>
      </c>
      <c r="V62" s="10" t="e">
        <f t="shared" ref="V62:V85" si="53">J62/$M$85</f>
        <v>#DIV/0!</v>
      </c>
      <c r="W62" s="10" t="e">
        <f t="shared" ref="W62:W85" si="54">K62/$M$85</f>
        <v>#DIV/0!</v>
      </c>
      <c r="X62" s="10" t="e">
        <f t="shared" ref="X62:X85" si="55">L62/$M$85</f>
        <v>#DIV/0!</v>
      </c>
      <c r="Y62" s="10" t="e">
        <f t="shared" ref="Y62:Y85" si="56">M62/$M$85</f>
        <v>#DIV/0!</v>
      </c>
    </row>
    <row r="63" spans="1:25" x14ac:dyDescent="0.2">
      <c r="A63" s="1" t="str">
        <f t="shared" si="41"/>
        <v>02 - 03</v>
      </c>
      <c r="B63" s="376">
        <f t="shared" si="45"/>
        <v>0</v>
      </c>
      <c r="C63" s="1">
        <f t="shared" si="45"/>
        <v>0</v>
      </c>
      <c r="D63" s="1">
        <f t="shared" si="45"/>
        <v>0</v>
      </c>
      <c r="E63" s="1">
        <f t="shared" si="45"/>
        <v>0</v>
      </c>
      <c r="F63" s="1">
        <f t="shared" si="45"/>
        <v>0</v>
      </c>
      <c r="G63" s="1">
        <f t="shared" si="45"/>
        <v>0</v>
      </c>
      <c r="H63" s="1">
        <f t="shared" si="45"/>
        <v>0</v>
      </c>
      <c r="I63" s="1">
        <f t="shared" si="45"/>
        <v>0</v>
      </c>
      <c r="J63" s="1">
        <f t="shared" si="45"/>
        <v>0</v>
      </c>
      <c r="K63" s="1">
        <f t="shared" si="45"/>
        <v>0</v>
      </c>
      <c r="L63" s="1">
        <f t="shared" si="45"/>
        <v>0</v>
      </c>
      <c r="M63" s="1">
        <f t="shared" si="43"/>
        <v>0</v>
      </c>
      <c r="O63" s="10" t="e">
        <f t="shared" si="46"/>
        <v>#DIV/0!</v>
      </c>
      <c r="P63" s="10" t="e">
        <f t="shared" si="47"/>
        <v>#DIV/0!</v>
      </c>
      <c r="Q63" s="10" t="e">
        <f t="shared" si="48"/>
        <v>#DIV/0!</v>
      </c>
      <c r="R63" s="10" t="e">
        <f t="shared" si="49"/>
        <v>#DIV/0!</v>
      </c>
      <c r="S63" s="10" t="e">
        <f t="shared" si="50"/>
        <v>#DIV/0!</v>
      </c>
      <c r="T63" s="10" t="e">
        <f t="shared" si="51"/>
        <v>#DIV/0!</v>
      </c>
      <c r="U63" s="10" t="e">
        <f t="shared" si="52"/>
        <v>#DIV/0!</v>
      </c>
      <c r="V63" s="10" t="e">
        <f t="shared" si="53"/>
        <v>#DIV/0!</v>
      </c>
      <c r="W63" s="10" t="e">
        <f t="shared" si="54"/>
        <v>#DIV/0!</v>
      </c>
      <c r="X63" s="10" t="e">
        <f t="shared" si="55"/>
        <v>#DIV/0!</v>
      </c>
      <c r="Y63" s="10" t="e">
        <f t="shared" si="56"/>
        <v>#DIV/0!</v>
      </c>
    </row>
    <row r="64" spans="1:25" x14ac:dyDescent="0.2">
      <c r="A64" s="1" t="str">
        <f t="shared" si="41"/>
        <v>03 - 04</v>
      </c>
      <c r="B64" s="376">
        <f t="shared" si="45"/>
        <v>0</v>
      </c>
      <c r="C64" s="1">
        <f t="shared" si="45"/>
        <v>0</v>
      </c>
      <c r="D64" s="1">
        <f t="shared" si="45"/>
        <v>0</v>
      </c>
      <c r="E64" s="1">
        <f t="shared" si="45"/>
        <v>0</v>
      </c>
      <c r="F64" s="1">
        <f t="shared" si="45"/>
        <v>0</v>
      </c>
      <c r="G64" s="1">
        <f t="shared" si="45"/>
        <v>0</v>
      </c>
      <c r="H64" s="1">
        <f t="shared" si="45"/>
        <v>0</v>
      </c>
      <c r="I64" s="1">
        <f t="shared" si="45"/>
        <v>0</v>
      </c>
      <c r="J64" s="1">
        <f t="shared" si="45"/>
        <v>0</v>
      </c>
      <c r="K64" s="1">
        <f t="shared" si="45"/>
        <v>0</v>
      </c>
      <c r="L64" s="1">
        <f t="shared" si="45"/>
        <v>0</v>
      </c>
      <c r="M64" s="1">
        <f t="shared" si="43"/>
        <v>0</v>
      </c>
      <c r="O64" s="10" t="e">
        <f t="shared" si="46"/>
        <v>#DIV/0!</v>
      </c>
      <c r="P64" s="10" t="e">
        <f t="shared" si="47"/>
        <v>#DIV/0!</v>
      </c>
      <c r="Q64" s="10" t="e">
        <f t="shared" si="48"/>
        <v>#DIV/0!</v>
      </c>
      <c r="R64" s="10" t="e">
        <f t="shared" si="49"/>
        <v>#DIV/0!</v>
      </c>
      <c r="S64" s="10" t="e">
        <f t="shared" si="50"/>
        <v>#DIV/0!</v>
      </c>
      <c r="T64" s="10" t="e">
        <f t="shared" si="51"/>
        <v>#DIV/0!</v>
      </c>
      <c r="U64" s="10" t="e">
        <f t="shared" si="52"/>
        <v>#DIV/0!</v>
      </c>
      <c r="V64" s="10" t="e">
        <f t="shared" si="53"/>
        <v>#DIV/0!</v>
      </c>
      <c r="W64" s="10" t="e">
        <f t="shared" si="54"/>
        <v>#DIV/0!</v>
      </c>
      <c r="X64" s="10" t="e">
        <f t="shared" si="55"/>
        <v>#DIV/0!</v>
      </c>
      <c r="Y64" s="10" t="e">
        <f t="shared" si="56"/>
        <v>#DIV/0!</v>
      </c>
    </row>
    <row r="65" spans="1:25" x14ac:dyDescent="0.2">
      <c r="A65" s="1" t="str">
        <f t="shared" si="41"/>
        <v>04 - 05</v>
      </c>
      <c r="B65" s="376">
        <f t="shared" si="45"/>
        <v>0</v>
      </c>
      <c r="C65" s="1">
        <f t="shared" si="45"/>
        <v>0</v>
      </c>
      <c r="D65" s="1">
        <f t="shared" si="45"/>
        <v>0</v>
      </c>
      <c r="E65" s="1">
        <f t="shared" si="45"/>
        <v>0</v>
      </c>
      <c r="F65" s="1">
        <f t="shared" si="45"/>
        <v>0</v>
      </c>
      <c r="G65" s="1">
        <f t="shared" si="45"/>
        <v>0</v>
      </c>
      <c r="H65" s="1">
        <f t="shared" si="45"/>
        <v>0</v>
      </c>
      <c r="I65" s="1">
        <f t="shared" si="45"/>
        <v>0</v>
      </c>
      <c r="J65" s="1">
        <f t="shared" si="45"/>
        <v>0</v>
      </c>
      <c r="K65" s="1">
        <f t="shared" si="45"/>
        <v>0</v>
      </c>
      <c r="L65" s="1">
        <f t="shared" si="45"/>
        <v>0</v>
      </c>
      <c r="M65" s="1">
        <f t="shared" si="43"/>
        <v>0</v>
      </c>
      <c r="O65" s="10" t="e">
        <f t="shared" si="46"/>
        <v>#DIV/0!</v>
      </c>
      <c r="P65" s="10" t="e">
        <f t="shared" si="47"/>
        <v>#DIV/0!</v>
      </c>
      <c r="Q65" s="10" t="e">
        <f t="shared" si="48"/>
        <v>#DIV/0!</v>
      </c>
      <c r="R65" s="10" t="e">
        <f t="shared" si="49"/>
        <v>#DIV/0!</v>
      </c>
      <c r="S65" s="10" t="e">
        <f t="shared" si="50"/>
        <v>#DIV/0!</v>
      </c>
      <c r="T65" s="10" t="e">
        <f t="shared" si="51"/>
        <v>#DIV/0!</v>
      </c>
      <c r="U65" s="10" t="e">
        <f t="shared" si="52"/>
        <v>#DIV/0!</v>
      </c>
      <c r="V65" s="10" t="e">
        <f t="shared" si="53"/>
        <v>#DIV/0!</v>
      </c>
      <c r="W65" s="10" t="e">
        <f t="shared" si="54"/>
        <v>#DIV/0!</v>
      </c>
      <c r="X65" s="10" t="e">
        <f t="shared" si="55"/>
        <v>#DIV/0!</v>
      </c>
      <c r="Y65" s="10" t="e">
        <f t="shared" si="56"/>
        <v>#DIV/0!</v>
      </c>
    </row>
    <row r="66" spans="1:25" x14ac:dyDescent="0.2">
      <c r="A66" s="1" t="str">
        <f t="shared" si="41"/>
        <v>05 - 06</v>
      </c>
      <c r="B66" s="376">
        <f t="shared" si="45"/>
        <v>0</v>
      </c>
      <c r="C66" s="1">
        <f t="shared" si="45"/>
        <v>0</v>
      </c>
      <c r="D66" s="1">
        <f t="shared" si="45"/>
        <v>0</v>
      </c>
      <c r="E66" s="1">
        <f t="shared" si="45"/>
        <v>0</v>
      </c>
      <c r="F66" s="1">
        <f t="shared" si="45"/>
        <v>0</v>
      </c>
      <c r="G66" s="1">
        <f t="shared" si="45"/>
        <v>0</v>
      </c>
      <c r="H66" s="1">
        <f t="shared" si="45"/>
        <v>0</v>
      </c>
      <c r="I66" s="1">
        <f t="shared" si="45"/>
        <v>0</v>
      </c>
      <c r="J66" s="1">
        <f t="shared" si="45"/>
        <v>0</v>
      </c>
      <c r="K66" s="1">
        <f t="shared" si="45"/>
        <v>0</v>
      </c>
      <c r="L66" s="1">
        <f t="shared" si="45"/>
        <v>0</v>
      </c>
      <c r="M66" s="1">
        <f t="shared" si="43"/>
        <v>0</v>
      </c>
      <c r="O66" s="10" t="e">
        <f t="shared" si="46"/>
        <v>#DIV/0!</v>
      </c>
      <c r="P66" s="10" t="e">
        <f t="shared" si="47"/>
        <v>#DIV/0!</v>
      </c>
      <c r="Q66" s="10" t="e">
        <f t="shared" si="48"/>
        <v>#DIV/0!</v>
      </c>
      <c r="R66" s="10" t="e">
        <f t="shared" si="49"/>
        <v>#DIV/0!</v>
      </c>
      <c r="S66" s="10" t="e">
        <f t="shared" si="50"/>
        <v>#DIV/0!</v>
      </c>
      <c r="T66" s="10" t="e">
        <f t="shared" si="51"/>
        <v>#DIV/0!</v>
      </c>
      <c r="U66" s="10" t="e">
        <f t="shared" si="52"/>
        <v>#DIV/0!</v>
      </c>
      <c r="V66" s="10" t="e">
        <f t="shared" si="53"/>
        <v>#DIV/0!</v>
      </c>
      <c r="W66" s="10" t="e">
        <f t="shared" si="54"/>
        <v>#DIV/0!</v>
      </c>
      <c r="X66" s="10" t="e">
        <f t="shared" si="55"/>
        <v>#DIV/0!</v>
      </c>
      <c r="Y66" s="10" t="e">
        <f t="shared" si="56"/>
        <v>#DIV/0!</v>
      </c>
    </row>
    <row r="67" spans="1:25" x14ac:dyDescent="0.2">
      <c r="A67" s="1" t="str">
        <f t="shared" si="41"/>
        <v>06 - 07</v>
      </c>
      <c r="B67" s="376">
        <f t="shared" si="45"/>
        <v>0</v>
      </c>
      <c r="C67" s="1">
        <f t="shared" si="45"/>
        <v>0</v>
      </c>
      <c r="D67" s="1">
        <f t="shared" si="45"/>
        <v>0</v>
      </c>
      <c r="E67" s="1">
        <f t="shared" si="45"/>
        <v>0</v>
      </c>
      <c r="F67" s="1">
        <f t="shared" si="45"/>
        <v>0</v>
      </c>
      <c r="G67" s="1">
        <f t="shared" si="45"/>
        <v>0</v>
      </c>
      <c r="H67" s="1">
        <f t="shared" si="45"/>
        <v>0</v>
      </c>
      <c r="I67" s="1">
        <f t="shared" si="45"/>
        <v>0</v>
      </c>
      <c r="J67" s="1">
        <f t="shared" si="45"/>
        <v>0</v>
      </c>
      <c r="K67" s="1">
        <f t="shared" si="45"/>
        <v>0</v>
      </c>
      <c r="L67" s="1">
        <f t="shared" si="45"/>
        <v>0</v>
      </c>
      <c r="M67" s="1">
        <f t="shared" si="43"/>
        <v>0</v>
      </c>
      <c r="O67" s="10" t="e">
        <f t="shared" si="46"/>
        <v>#DIV/0!</v>
      </c>
      <c r="P67" s="10" t="e">
        <f t="shared" si="47"/>
        <v>#DIV/0!</v>
      </c>
      <c r="Q67" s="10" t="e">
        <f t="shared" si="48"/>
        <v>#DIV/0!</v>
      </c>
      <c r="R67" s="10" t="e">
        <f t="shared" si="49"/>
        <v>#DIV/0!</v>
      </c>
      <c r="S67" s="10" t="e">
        <f t="shared" si="50"/>
        <v>#DIV/0!</v>
      </c>
      <c r="T67" s="10" t="e">
        <f t="shared" si="51"/>
        <v>#DIV/0!</v>
      </c>
      <c r="U67" s="10" t="e">
        <f t="shared" si="52"/>
        <v>#DIV/0!</v>
      </c>
      <c r="V67" s="10" t="e">
        <f t="shared" si="53"/>
        <v>#DIV/0!</v>
      </c>
      <c r="W67" s="10" t="e">
        <f t="shared" si="54"/>
        <v>#DIV/0!</v>
      </c>
      <c r="X67" s="10" t="e">
        <f t="shared" si="55"/>
        <v>#DIV/0!</v>
      </c>
      <c r="Y67" s="10" t="e">
        <f t="shared" si="56"/>
        <v>#DIV/0!</v>
      </c>
    </row>
    <row r="68" spans="1:25" x14ac:dyDescent="0.2">
      <c r="A68" s="1" t="str">
        <f t="shared" si="41"/>
        <v>07 - 08</v>
      </c>
      <c r="B68" s="376">
        <f t="shared" si="45"/>
        <v>0</v>
      </c>
      <c r="C68" s="1">
        <f t="shared" si="45"/>
        <v>0</v>
      </c>
      <c r="D68" s="1">
        <f t="shared" si="45"/>
        <v>0</v>
      </c>
      <c r="E68" s="1">
        <f t="shared" si="45"/>
        <v>0</v>
      </c>
      <c r="F68" s="1">
        <f t="shared" si="45"/>
        <v>0</v>
      </c>
      <c r="G68" s="1">
        <f t="shared" si="45"/>
        <v>0</v>
      </c>
      <c r="H68" s="1">
        <f t="shared" si="45"/>
        <v>0</v>
      </c>
      <c r="I68" s="1">
        <f t="shared" si="45"/>
        <v>0</v>
      </c>
      <c r="J68" s="1">
        <f t="shared" si="45"/>
        <v>0</v>
      </c>
      <c r="K68" s="1">
        <f t="shared" si="45"/>
        <v>0</v>
      </c>
      <c r="L68" s="1">
        <f t="shared" si="45"/>
        <v>0</v>
      </c>
      <c r="M68" s="1">
        <f t="shared" si="43"/>
        <v>0</v>
      </c>
      <c r="O68" s="10" t="e">
        <f t="shared" si="46"/>
        <v>#DIV/0!</v>
      </c>
      <c r="P68" s="10" t="e">
        <f t="shared" si="47"/>
        <v>#DIV/0!</v>
      </c>
      <c r="Q68" s="10" t="e">
        <f t="shared" si="48"/>
        <v>#DIV/0!</v>
      </c>
      <c r="R68" s="10" t="e">
        <f t="shared" si="49"/>
        <v>#DIV/0!</v>
      </c>
      <c r="S68" s="10" t="e">
        <f t="shared" si="50"/>
        <v>#DIV/0!</v>
      </c>
      <c r="T68" s="10" t="e">
        <f t="shared" si="51"/>
        <v>#DIV/0!</v>
      </c>
      <c r="U68" s="10" t="e">
        <f t="shared" si="52"/>
        <v>#DIV/0!</v>
      </c>
      <c r="V68" s="10" t="e">
        <f t="shared" si="53"/>
        <v>#DIV/0!</v>
      </c>
      <c r="W68" s="10" t="e">
        <f t="shared" si="54"/>
        <v>#DIV/0!</v>
      </c>
      <c r="X68" s="10" t="e">
        <f t="shared" si="55"/>
        <v>#DIV/0!</v>
      </c>
      <c r="Y68" s="10" t="e">
        <f t="shared" si="56"/>
        <v>#DIV/0!</v>
      </c>
    </row>
    <row r="69" spans="1:25" x14ac:dyDescent="0.2">
      <c r="A69" s="1" t="str">
        <f t="shared" si="41"/>
        <v>08 - 09</v>
      </c>
      <c r="B69" s="376">
        <f t="shared" si="45"/>
        <v>0</v>
      </c>
      <c r="C69" s="1">
        <f t="shared" si="45"/>
        <v>0</v>
      </c>
      <c r="D69" s="1">
        <f t="shared" si="45"/>
        <v>0</v>
      </c>
      <c r="E69" s="1">
        <f t="shared" si="45"/>
        <v>0</v>
      </c>
      <c r="F69" s="1">
        <f t="shared" si="45"/>
        <v>0</v>
      </c>
      <c r="G69" s="1">
        <f t="shared" si="45"/>
        <v>0</v>
      </c>
      <c r="H69" s="1">
        <f t="shared" si="45"/>
        <v>0</v>
      </c>
      <c r="I69" s="1">
        <f t="shared" si="45"/>
        <v>0</v>
      </c>
      <c r="J69" s="1">
        <f t="shared" si="45"/>
        <v>0</v>
      </c>
      <c r="K69" s="1">
        <f t="shared" si="45"/>
        <v>0</v>
      </c>
      <c r="L69" s="1">
        <f t="shared" si="45"/>
        <v>0</v>
      </c>
      <c r="M69" s="1">
        <f t="shared" si="43"/>
        <v>0</v>
      </c>
      <c r="O69" s="10" t="e">
        <f t="shared" si="46"/>
        <v>#DIV/0!</v>
      </c>
      <c r="P69" s="10" t="e">
        <f t="shared" si="47"/>
        <v>#DIV/0!</v>
      </c>
      <c r="Q69" s="10" t="e">
        <f t="shared" si="48"/>
        <v>#DIV/0!</v>
      </c>
      <c r="R69" s="10" t="e">
        <f t="shared" si="49"/>
        <v>#DIV/0!</v>
      </c>
      <c r="S69" s="10" t="e">
        <f t="shared" si="50"/>
        <v>#DIV/0!</v>
      </c>
      <c r="T69" s="10" t="e">
        <f t="shared" si="51"/>
        <v>#DIV/0!</v>
      </c>
      <c r="U69" s="10" t="e">
        <f t="shared" si="52"/>
        <v>#DIV/0!</v>
      </c>
      <c r="V69" s="10" t="e">
        <f t="shared" si="53"/>
        <v>#DIV/0!</v>
      </c>
      <c r="W69" s="10" t="e">
        <f t="shared" si="54"/>
        <v>#DIV/0!</v>
      </c>
      <c r="X69" s="10" t="e">
        <f t="shared" si="55"/>
        <v>#DIV/0!</v>
      </c>
      <c r="Y69" s="10" t="e">
        <f t="shared" si="56"/>
        <v>#DIV/0!</v>
      </c>
    </row>
    <row r="70" spans="1:25" x14ac:dyDescent="0.2">
      <c r="A70" s="1" t="str">
        <f t="shared" si="41"/>
        <v>09 - 10</v>
      </c>
      <c r="B70" s="376">
        <f t="shared" si="45"/>
        <v>0</v>
      </c>
      <c r="C70" s="1">
        <f t="shared" si="45"/>
        <v>0</v>
      </c>
      <c r="D70" s="1">
        <f t="shared" si="45"/>
        <v>0</v>
      </c>
      <c r="E70" s="1">
        <f t="shared" si="45"/>
        <v>0</v>
      </c>
      <c r="F70" s="1">
        <f t="shared" si="45"/>
        <v>0</v>
      </c>
      <c r="G70" s="1">
        <f t="shared" si="45"/>
        <v>0</v>
      </c>
      <c r="H70" s="1">
        <f t="shared" si="45"/>
        <v>0</v>
      </c>
      <c r="I70" s="1">
        <f t="shared" si="45"/>
        <v>0</v>
      </c>
      <c r="J70" s="1">
        <f t="shared" si="45"/>
        <v>0</v>
      </c>
      <c r="K70" s="1">
        <f t="shared" si="45"/>
        <v>0</v>
      </c>
      <c r="L70" s="1">
        <f t="shared" si="45"/>
        <v>0</v>
      </c>
      <c r="M70" s="1">
        <f t="shared" si="43"/>
        <v>0</v>
      </c>
      <c r="O70" s="10" t="e">
        <f t="shared" si="46"/>
        <v>#DIV/0!</v>
      </c>
      <c r="P70" s="10" t="e">
        <f t="shared" si="47"/>
        <v>#DIV/0!</v>
      </c>
      <c r="Q70" s="10" t="e">
        <f t="shared" si="48"/>
        <v>#DIV/0!</v>
      </c>
      <c r="R70" s="10" t="e">
        <f t="shared" si="49"/>
        <v>#DIV/0!</v>
      </c>
      <c r="S70" s="10" t="e">
        <f t="shared" si="50"/>
        <v>#DIV/0!</v>
      </c>
      <c r="T70" s="10" t="e">
        <f t="shared" si="51"/>
        <v>#DIV/0!</v>
      </c>
      <c r="U70" s="10" t="e">
        <f t="shared" si="52"/>
        <v>#DIV/0!</v>
      </c>
      <c r="V70" s="10" t="e">
        <f t="shared" si="53"/>
        <v>#DIV/0!</v>
      </c>
      <c r="W70" s="10" t="e">
        <f t="shared" si="54"/>
        <v>#DIV/0!</v>
      </c>
      <c r="X70" s="10" t="e">
        <f t="shared" si="55"/>
        <v>#DIV/0!</v>
      </c>
      <c r="Y70" s="10" t="e">
        <f t="shared" si="56"/>
        <v>#DIV/0!</v>
      </c>
    </row>
    <row r="71" spans="1:25" x14ac:dyDescent="0.2">
      <c r="A71" s="1" t="str">
        <f t="shared" si="41"/>
        <v>10 - 11</v>
      </c>
      <c r="B71" s="376">
        <f t="shared" si="45"/>
        <v>0</v>
      </c>
      <c r="C71" s="1">
        <f t="shared" si="45"/>
        <v>0</v>
      </c>
      <c r="D71" s="1">
        <f t="shared" si="45"/>
        <v>0</v>
      </c>
      <c r="E71" s="1">
        <f t="shared" si="45"/>
        <v>0</v>
      </c>
      <c r="F71" s="1">
        <f t="shared" si="45"/>
        <v>0</v>
      </c>
      <c r="G71" s="1">
        <f t="shared" si="45"/>
        <v>0</v>
      </c>
      <c r="H71" s="1">
        <f t="shared" si="45"/>
        <v>0</v>
      </c>
      <c r="I71" s="1">
        <f t="shared" si="45"/>
        <v>0</v>
      </c>
      <c r="J71" s="1">
        <f t="shared" si="45"/>
        <v>0</v>
      </c>
      <c r="K71" s="1">
        <f t="shared" si="45"/>
        <v>0</v>
      </c>
      <c r="L71" s="1">
        <f t="shared" si="45"/>
        <v>0</v>
      </c>
      <c r="M71" s="1">
        <f t="shared" si="43"/>
        <v>0</v>
      </c>
      <c r="O71" s="10" t="e">
        <f t="shared" si="46"/>
        <v>#DIV/0!</v>
      </c>
      <c r="P71" s="10" t="e">
        <f t="shared" si="47"/>
        <v>#DIV/0!</v>
      </c>
      <c r="Q71" s="10" t="e">
        <f t="shared" si="48"/>
        <v>#DIV/0!</v>
      </c>
      <c r="R71" s="10" t="e">
        <f t="shared" si="49"/>
        <v>#DIV/0!</v>
      </c>
      <c r="S71" s="10" t="e">
        <f t="shared" si="50"/>
        <v>#DIV/0!</v>
      </c>
      <c r="T71" s="10" t="e">
        <f t="shared" si="51"/>
        <v>#DIV/0!</v>
      </c>
      <c r="U71" s="10" t="e">
        <f t="shared" si="52"/>
        <v>#DIV/0!</v>
      </c>
      <c r="V71" s="10" t="e">
        <f t="shared" si="53"/>
        <v>#DIV/0!</v>
      </c>
      <c r="W71" s="10" t="e">
        <f t="shared" si="54"/>
        <v>#DIV/0!</v>
      </c>
      <c r="X71" s="10" t="e">
        <f t="shared" si="55"/>
        <v>#DIV/0!</v>
      </c>
      <c r="Y71" s="10" t="e">
        <f t="shared" si="56"/>
        <v>#DIV/0!</v>
      </c>
    </row>
    <row r="72" spans="1:25" x14ac:dyDescent="0.2">
      <c r="A72" s="1" t="str">
        <f t="shared" si="41"/>
        <v>11 - 12</v>
      </c>
      <c r="B72" s="376">
        <f t="shared" si="45"/>
        <v>0</v>
      </c>
      <c r="C72" s="1">
        <f t="shared" si="45"/>
        <v>0</v>
      </c>
      <c r="D72" s="1">
        <f t="shared" si="45"/>
        <v>0</v>
      </c>
      <c r="E72" s="1">
        <f t="shared" si="45"/>
        <v>0</v>
      </c>
      <c r="F72" s="1">
        <f t="shared" si="45"/>
        <v>0</v>
      </c>
      <c r="G72" s="1">
        <f t="shared" si="45"/>
        <v>0</v>
      </c>
      <c r="H72" s="1">
        <f t="shared" si="45"/>
        <v>0</v>
      </c>
      <c r="I72" s="1">
        <f t="shared" si="45"/>
        <v>0</v>
      </c>
      <c r="J72" s="1">
        <f t="shared" si="45"/>
        <v>0</v>
      </c>
      <c r="K72" s="1">
        <f t="shared" si="45"/>
        <v>0</v>
      </c>
      <c r="L72" s="1">
        <f t="shared" si="45"/>
        <v>0</v>
      </c>
      <c r="M72" s="1">
        <f t="shared" si="43"/>
        <v>0</v>
      </c>
      <c r="O72" s="10" t="e">
        <f t="shared" si="46"/>
        <v>#DIV/0!</v>
      </c>
      <c r="P72" s="10" t="e">
        <f t="shared" si="47"/>
        <v>#DIV/0!</v>
      </c>
      <c r="Q72" s="10" t="e">
        <f t="shared" si="48"/>
        <v>#DIV/0!</v>
      </c>
      <c r="R72" s="10" t="e">
        <f t="shared" si="49"/>
        <v>#DIV/0!</v>
      </c>
      <c r="S72" s="10" t="e">
        <f t="shared" si="50"/>
        <v>#DIV/0!</v>
      </c>
      <c r="T72" s="10" t="e">
        <f t="shared" si="51"/>
        <v>#DIV/0!</v>
      </c>
      <c r="U72" s="10" t="e">
        <f t="shared" si="52"/>
        <v>#DIV/0!</v>
      </c>
      <c r="V72" s="10" t="e">
        <f t="shared" si="53"/>
        <v>#DIV/0!</v>
      </c>
      <c r="W72" s="10" t="e">
        <f t="shared" si="54"/>
        <v>#DIV/0!</v>
      </c>
      <c r="X72" s="10" t="e">
        <f t="shared" si="55"/>
        <v>#DIV/0!</v>
      </c>
      <c r="Y72" s="10" t="e">
        <f t="shared" si="56"/>
        <v>#DIV/0!</v>
      </c>
    </row>
    <row r="73" spans="1:25" x14ac:dyDescent="0.2">
      <c r="A73" s="1" t="str">
        <f t="shared" si="41"/>
        <v>12 - 13</v>
      </c>
      <c r="B73" s="376">
        <f t="shared" si="45"/>
        <v>0</v>
      </c>
      <c r="C73" s="1">
        <f t="shared" si="45"/>
        <v>0</v>
      </c>
      <c r="D73" s="1">
        <f t="shared" si="45"/>
        <v>0</v>
      </c>
      <c r="E73" s="1">
        <f t="shared" si="45"/>
        <v>0</v>
      </c>
      <c r="F73" s="1">
        <f t="shared" si="45"/>
        <v>0</v>
      </c>
      <c r="G73" s="1">
        <f t="shared" si="45"/>
        <v>0</v>
      </c>
      <c r="H73" s="1">
        <f t="shared" si="45"/>
        <v>0</v>
      </c>
      <c r="I73" s="1">
        <f t="shared" si="45"/>
        <v>0</v>
      </c>
      <c r="J73" s="1">
        <f t="shared" si="45"/>
        <v>0</v>
      </c>
      <c r="K73" s="1">
        <f t="shared" si="45"/>
        <v>0</v>
      </c>
      <c r="L73" s="1">
        <f t="shared" si="45"/>
        <v>0</v>
      </c>
      <c r="M73" s="1">
        <f t="shared" si="43"/>
        <v>0</v>
      </c>
      <c r="O73" s="10" t="e">
        <f t="shared" si="46"/>
        <v>#DIV/0!</v>
      </c>
      <c r="P73" s="10" t="e">
        <f t="shared" si="47"/>
        <v>#DIV/0!</v>
      </c>
      <c r="Q73" s="10" t="e">
        <f t="shared" si="48"/>
        <v>#DIV/0!</v>
      </c>
      <c r="R73" s="10" t="e">
        <f t="shared" si="49"/>
        <v>#DIV/0!</v>
      </c>
      <c r="S73" s="10" t="e">
        <f t="shared" si="50"/>
        <v>#DIV/0!</v>
      </c>
      <c r="T73" s="10" t="e">
        <f t="shared" si="51"/>
        <v>#DIV/0!</v>
      </c>
      <c r="U73" s="10" t="e">
        <f t="shared" si="52"/>
        <v>#DIV/0!</v>
      </c>
      <c r="V73" s="10" t="e">
        <f t="shared" si="53"/>
        <v>#DIV/0!</v>
      </c>
      <c r="W73" s="10" t="e">
        <f t="shared" si="54"/>
        <v>#DIV/0!</v>
      </c>
      <c r="X73" s="10" t="e">
        <f t="shared" si="55"/>
        <v>#DIV/0!</v>
      </c>
      <c r="Y73" s="10" t="e">
        <f t="shared" si="56"/>
        <v>#DIV/0!</v>
      </c>
    </row>
    <row r="74" spans="1:25" x14ac:dyDescent="0.2">
      <c r="A74" s="1" t="str">
        <f t="shared" si="41"/>
        <v>13 - 14</v>
      </c>
      <c r="B74" s="376">
        <f t="shared" si="45"/>
        <v>0</v>
      </c>
      <c r="C74" s="1">
        <f t="shared" si="45"/>
        <v>0</v>
      </c>
      <c r="D74" s="1">
        <f t="shared" si="45"/>
        <v>0</v>
      </c>
      <c r="E74" s="1">
        <f t="shared" si="45"/>
        <v>0</v>
      </c>
      <c r="F74" s="1">
        <f t="shared" si="45"/>
        <v>0</v>
      </c>
      <c r="G74" s="1">
        <f t="shared" si="45"/>
        <v>0</v>
      </c>
      <c r="H74" s="1">
        <f t="shared" si="45"/>
        <v>0</v>
      </c>
      <c r="I74" s="1">
        <f t="shared" si="45"/>
        <v>0</v>
      </c>
      <c r="J74" s="1">
        <f t="shared" si="45"/>
        <v>0</v>
      </c>
      <c r="K74" s="1">
        <f t="shared" si="45"/>
        <v>0</v>
      </c>
      <c r="L74" s="1">
        <f t="shared" si="45"/>
        <v>0</v>
      </c>
      <c r="M74" s="1">
        <f t="shared" si="43"/>
        <v>0</v>
      </c>
      <c r="O74" s="10" t="e">
        <f t="shared" si="46"/>
        <v>#DIV/0!</v>
      </c>
      <c r="P74" s="10" t="e">
        <f t="shared" si="47"/>
        <v>#DIV/0!</v>
      </c>
      <c r="Q74" s="10" t="e">
        <f t="shared" si="48"/>
        <v>#DIV/0!</v>
      </c>
      <c r="R74" s="10" t="e">
        <f t="shared" si="49"/>
        <v>#DIV/0!</v>
      </c>
      <c r="S74" s="10" t="e">
        <f t="shared" si="50"/>
        <v>#DIV/0!</v>
      </c>
      <c r="T74" s="10" t="e">
        <f t="shared" si="51"/>
        <v>#DIV/0!</v>
      </c>
      <c r="U74" s="10" t="e">
        <f t="shared" si="52"/>
        <v>#DIV/0!</v>
      </c>
      <c r="V74" s="10" t="e">
        <f t="shared" si="53"/>
        <v>#DIV/0!</v>
      </c>
      <c r="W74" s="10" t="e">
        <f t="shared" si="54"/>
        <v>#DIV/0!</v>
      </c>
      <c r="X74" s="10" t="e">
        <f t="shared" si="55"/>
        <v>#DIV/0!</v>
      </c>
      <c r="Y74" s="10" t="e">
        <f t="shared" si="56"/>
        <v>#DIV/0!</v>
      </c>
    </row>
    <row r="75" spans="1:25" x14ac:dyDescent="0.2">
      <c r="A75" s="1" t="str">
        <f t="shared" si="41"/>
        <v>14 - 15</v>
      </c>
      <c r="B75" s="376">
        <f t="shared" si="45"/>
        <v>0</v>
      </c>
      <c r="C75" s="1">
        <f t="shared" si="45"/>
        <v>0</v>
      </c>
      <c r="D75" s="1">
        <f t="shared" si="45"/>
        <v>0</v>
      </c>
      <c r="E75" s="1">
        <f t="shared" si="45"/>
        <v>0</v>
      </c>
      <c r="F75" s="1">
        <f t="shared" si="45"/>
        <v>0</v>
      </c>
      <c r="G75" s="1">
        <f t="shared" si="45"/>
        <v>0</v>
      </c>
      <c r="H75" s="1">
        <f t="shared" si="45"/>
        <v>0</v>
      </c>
      <c r="I75" s="1">
        <f t="shared" si="45"/>
        <v>0</v>
      </c>
      <c r="J75" s="1">
        <f t="shared" si="45"/>
        <v>0</v>
      </c>
      <c r="K75" s="1">
        <f t="shared" si="45"/>
        <v>0</v>
      </c>
      <c r="L75" s="1">
        <f t="shared" si="45"/>
        <v>0</v>
      </c>
      <c r="M75" s="1">
        <f t="shared" si="43"/>
        <v>0</v>
      </c>
      <c r="O75" s="10" t="e">
        <f t="shared" si="46"/>
        <v>#DIV/0!</v>
      </c>
      <c r="P75" s="10" t="e">
        <f t="shared" si="47"/>
        <v>#DIV/0!</v>
      </c>
      <c r="Q75" s="10" t="e">
        <f t="shared" si="48"/>
        <v>#DIV/0!</v>
      </c>
      <c r="R75" s="10" t="e">
        <f t="shared" si="49"/>
        <v>#DIV/0!</v>
      </c>
      <c r="S75" s="10" t="e">
        <f t="shared" si="50"/>
        <v>#DIV/0!</v>
      </c>
      <c r="T75" s="10" t="e">
        <f t="shared" si="51"/>
        <v>#DIV/0!</v>
      </c>
      <c r="U75" s="10" t="e">
        <f t="shared" si="52"/>
        <v>#DIV/0!</v>
      </c>
      <c r="V75" s="10" t="e">
        <f t="shared" si="53"/>
        <v>#DIV/0!</v>
      </c>
      <c r="W75" s="10" t="e">
        <f t="shared" si="54"/>
        <v>#DIV/0!</v>
      </c>
      <c r="X75" s="10" t="e">
        <f t="shared" si="55"/>
        <v>#DIV/0!</v>
      </c>
      <c r="Y75" s="10" t="e">
        <f t="shared" si="56"/>
        <v>#DIV/0!</v>
      </c>
    </row>
    <row r="76" spans="1:25" x14ac:dyDescent="0.2">
      <c r="A76" s="1" t="str">
        <f t="shared" si="41"/>
        <v>15 - 16</v>
      </c>
      <c r="B76" s="376">
        <f t="shared" si="45"/>
        <v>0</v>
      </c>
      <c r="C76" s="1">
        <f t="shared" si="45"/>
        <v>0</v>
      </c>
      <c r="D76" s="1">
        <f t="shared" si="45"/>
        <v>0</v>
      </c>
      <c r="E76" s="1">
        <f t="shared" si="45"/>
        <v>0</v>
      </c>
      <c r="F76" s="1">
        <f t="shared" si="45"/>
        <v>0</v>
      </c>
      <c r="G76" s="1">
        <f t="shared" si="45"/>
        <v>0</v>
      </c>
      <c r="H76" s="1">
        <f t="shared" si="45"/>
        <v>0</v>
      </c>
      <c r="I76" s="1">
        <f t="shared" si="45"/>
        <v>0</v>
      </c>
      <c r="J76" s="1">
        <f t="shared" si="45"/>
        <v>0</v>
      </c>
      <c r="K76" s="1">
        <f t="shared" si="45"/>
        <v>0</v>
      </c>
      <c r="L76" s="1">
        <f t="shared" si="45"/>
        <v>0</v>
      </c>
      <c r="M76" s="1">
        <f t="shared" si="43"/>
        <v>0</v>
      </c>
      <c r="O76" s="10" t="e">
        <f t="shared" si="46"/>
        <v>#DIV/0!</v>
      </c>
      <c r="P76" s="10" t="e">
        <f t="shared" si="47"/>
        <v>#DIV/0!</v>
      </c>
      <c r="Q76" s="10" t="e">
        <f t="shared" si="48"/>
        <v>#DIV/0!</v>
      </c>
      <c r="R76" s="10" t="e">
        <f t="shared" si="49"/>
        <v>#DIV/0!</v>
      </c>
      <c r="S76" s="10" t="e">
        <f t="shared" si="50"/>
        <v>#DIV/0!</v>
      </c>
      <c r="T76" s="10" t="e">
        <f t="shared" si="51"/>
        <v>#DIV/0!</v>
      </c>
      <c r="U76" s="10" t="e">
        <f t="shared" si="52"/>
        <v>#DIV/0!</v>
      </c>
      <c r="V76" s="10" t="e">
        <f t="shared" si="53"/>
        <v>#DIV/0!</v>
      </c>
      <c r="W76" s="10" t="e">
        <f t="shared" si="54"/>
        <v>#DIV/0!</v>
      </c>
      <c r="X76" s="10" t="e">
        <f t="shared" si="55"/>
        <v>#DIV/0!</v>
      </c>
      <c r="Y76" s="10" t="e">
        <f t="shared" si="56"/>
        <v>#DIV/0!</v>
      </c>
    </row>
    <row r="77" spans="1:25" x14ac:dyDescent="0.2">
      <c r="A77" s="1" t="str">
        <f t="shared" si="41"/>
        <v>16 - 17</v>
      </c>
      <c r="B77" s="376">
        <f t="shared" si="45"/>
        <v>0</v>
      </c>
      <c r="C77" s="1">
        <f t="shared" si="45"/>
        <v>0</v>
      </c>
      <c r="D77" s="1">
        <f t="shared" si="45"/>
        <v>0</v>
      </c>
      <c r="E77" s="1">
        <f t="shared" si="45"/>
        <v>0</v>
      </c>
      <c r="F77" s="1">
        <f t="shared" si="45"/>
        <v>0</v>
      </c>
      <c r="G77" s="1">
        <f t="shared" si="45"/>
        <v>0</v>
      </c>
      <c r="H77" s="1">
        <f t="shared" si="45"/>
        <v>0</v>
      </c>
      <c r="I77" s="1">
        <f t="shared" si="45"/>
        <v>0</v>
      </c>
      <c r="J77" s="1">
        <f t="shared" si="45"/>
        <v>0</v>
      </c>
      <c r="K77" s="1">
        <f t="shared" si="45"/>
        <v>0</v>
      </c>
      <c r="L77" s="1">
        <f t="shared" si="45"/>
        <v>0</v>
      </c>
      <c r="M77" s="1">
        <f t="shared" si="43"/>
        <v>0</v>
      </c>
      <c r="O77" s="10" t="e">
        <f t="shared" si="46"/>
        <v>#DIV/0!</v>
      </c>
      <c r="P77" s="10" t="e">
        <f t="shared" si="47"/>
        <v>#DIV/0!</v>
      </c>
      <c r="Q77" s="10" t="e">
        <f t="shared" si="48"/>
        <v>#DIV/0!</v>
      </c>
      <c r="R77" s="10" t="e">
        <f t="shared" si="49"/>
        <v>#DIV/0!</v>
      </c>
      <c r="S77" s="10" t="e">
        <f t="shared" si="50"/>
        <v>#DIV/0!</v>
      </c>
      <c r="T77" s="10" t="e">
        <f t="shared" si="51"/>
        <v>#DIV/0!</v>
      </c>
      <c r="U77" s="10" t="e">
        <f t="shared" si="52"/>
        <v>#DIV/0!</v>
      </c>
      <c r="V77" s="10" t="e">
        <f t="shared" si="53"/>
        <v>#DIV/0!</v>
      </c>
      <c r="W77" s="10" t="e">
        <f t="shared" si="54"/>
        <v>#DIV/0!</v>
      </c>
      <c r="X77" s="10" t="e">
        <f t="shared" si="55"/>
        <v>#DIV/0!</v>
      </c>
      <c r="Y77" s="10" t="e">
        <f t="shared" si="56"/>
        <v>#DIV/0!</v>
      </c>
    </row>
    <row r="78" spans="1:25" x14ac:dyDescent="0.2">
      <c r="A78" s="1" t="str">
        <f t="shared" si="41"/>
        <v>17 - 18</v>
      </c>
      <c r="B78" s="376">
        <f t="shared" si="45"/>
        <v>0</v>
      </c>
      <c r="C78" s="1">
        <f t="shared" si="45"/>
        <v>0</v>
      </c>
      <c r="D78" s="1">
        <f t="shared" si="45"/>
        <v>0</v>
      </c>
      <c r="E78" s="1">
        <f t="shared" si="45"/>
        <v>0</v>
      </c>
      <c r="F78" s="1">
        <f t="shared" si="45"/>
        <v>0</v>
      </c>
      <c r="G78" s="1">
        <f t="shared" si="45"/>
        <v>0</v>
      </c>
      <c r="H78" s="1">
        <f t="shared" si="45"/>
        <v>0</v>
      </c>
      <c r="I78" s="1">
        <f t="shared" si="45"/>
        <v>0</v>
      </c>
      <c r="J78" s="1">
        <f t="shared" si="45"/>
        <v>0</v>
      </c>
      <c r="K78" s="1">
        <f t="shared" si="45"/>
        <v>0</v>
      </c>
      <c r="L78" s="1">
        <f t="shared" si="45"/>
        <v>0</v>
      </c>
      <c r="M78" s="1">
        <f t="shared" si="43"/>
        <v>0</v>
      </c>
      <c r="O78" s="10" t="e">
        <f t="shared" si="46"/>
        <v>#DIV/0!</v>
      </c>
      <c r="P78" s="10" t="e">
        <f t="shared" si="47"/>
        <v>#DIV/0!</v>
      </c>
      <c r="Q78" s="10" t="e">
        <f t="shared" si="48"/>
        <v>#DIV/0!</v>
      </c>
      <c r="R78" s="10" t="e">
        <f t="shared" si="49"/>
        <v>#DIV/0!</v>
      </c>
      <c r="S78" s="10" t="e">
        <f t="shared" si="50"/>
        <v>#DIV/0!</v>
      </c>
      <c r="T78" s="10" t="e">
        <f t="shared" si="51"/>
        <v>#DIV/0!</v>
      </c>
      <c r="U78" s="10" t="e">
        <f t="shared" si="52"/>
        <v>#DIV/0!</v>
      </c>
      <c r="V78" s="10" t="e">
        <f t="shared" si="53"/>
        <v>#DIV/0!</v>
      </c>
      <c r="W78" s="10" t="e">
        <f t="shared" si="54"/>
        <v>#DIV/0!</v>
      </c>
      <c r="X78" s="10" t="e">
        <f t="shared" si="55"/>
        <v>#DIV/0!</v>
      </c>
      <c r="Y78" s="10" t="e">
        <f t="shared" si="56"/>
        <v>#DIV/0!</v>
      </c>
    </row>
    <row r="79" spans="1:25" x14ac:dyDescent="0.2">
      <c r="A79" s="1" t="str">
        <f t="shared" si="41"/>
        <v>18 - 19</v>
      </c>
      <c r="B79" s="376">
        <f t="shared" si="45"/>
        <v>0</v>
      </c>
      <c r="C79" s="1">
        <f t="shared" si="45"/>
        <v>0</v>
      </c>
      <c r="D79" s="1">
        <f t="shared" si="45"/>
        <v>0</v>
      </c>
      <c r="E79" s="1">
        <f t="shared" si="45"/>
        <v>0</v>
      </c>
      <c r="F79" s="1">
        <f t="shared" si="45"/>
        <v>0</v>
      </c>
      <c r="G79" s="1">
        <f t="shared" si="45"/>
        <v>0</v>
      </c>
      <c r="H79" s="1">
        <f t="shared" si="45"/>
        <v>0</v>
      </c>
      <c r="I79" s="1">
        <f t="shared" si="45"/>
        <v>0</v>
      </c>
      <c r="J79" s="1">
        <f t="shared" si="45"/>
        <v>0</v>
      </c>
      <c r="K79" s="1">
        <f t="shared" si="45"/>
        <v>0</v>
      </c>
      <c r="L79" s="1">
        <f t="shared" si="45"/>
        <v>0</v>
      </c>
      <c r="M79" s="1">
        <f t="shared" si="43"/>
        <v>0</v>
      </c>
      <c r="O79" s="10" t="e">
        <f t="shared" si="46"/>
        <v>#DIV/0!</v>
      </c>
      <c r="P79" s="10" t="e">
        <f t="shared" si="47"/>
        <v>#DIV/0!</v>
      </c>
      <c r="Q79" s="10" t="e">
        <f t="shared" si="48"/>
        <v>#DIV/0!</v>
      </c>
      <c r="R79" s="10" t="e">
        <f t="shared" si="49"/>
        <v>#DIV/0!</v>
      </c>
      <c r="S79" s="10" t="e">
        <f t="shared" si="50"/>
        <v>#DIV/0!</v>
      </c>
      <c r="T79" s="10" t="e">
        <f t="shared" si="51"/>
        <v>#DIV/0!</v>
      </c>
      <c r="U79" s="10" t="e">
        <f t="shared" si="52"/>
        <v>#DIV/0!</v>
      </c>
      <c r="V79" s="10" t="e">
        <f t="shared" si="53"/>
        <v>#DIV/0!</v>
      </c>
      <c r="W79" s="10" t="e">
        <f t="shared" si="54"/>
        <v>#DIV/0!</v>
      </c>
      <c r="X79" s="10" t="e">
        <f t="shared" si="55"/>
        <v>#DIV/0!</v>
      </c>
      <c r="Y79" s="10" t="e">
        <f t="shared" si="56"/>
        <v>#DIV/0!</v>
      </c>
    </row>
    <row r="80" spans="1:25" x14ac:dyDescent="0.2">
      <c r="A80" s="1" t="str">
        <f t="shared" si="41"/>
        <v>19 - 20</v>
      </c>
      <c r="B80" s="376">
        <f t="shared" si="45"/>
        <v>0</v>
      </c>
      <c r="C80" s="1">
        <f t="shared" si="45"/>
        <v>0</v>
      </c>
      <c r="D80" s="1">
        <f t="shared" si="45"/>
        <v>0</v>
      </c>
      <c r="E80" s="1">
        <f t="shared" si="45"/>
        <v>0</v>
      </c>
      <c r="F80" s="1">
        <f t="shared" si="45"/>
        <v>0</v>
      </c>
      <c r="G80" s="1">
        <f t="shared" si="45"/>
        <v>0</v>
      </c>
      <c r="H80" s="1">
        <f t="shared" si="45"/>
        <v>0</v>
      </c>
      <c r="I80" s="1">
        <f t="shared" si="45"/>
        <v>0</v>
      </c>
      <c r="J80" s="1">
        <f t="shared" si="45"/>
        <v>0</v>
      </c>
      <c r="K80" s="1">
        <f t="shared" si="45"/>
        <v>0</v>
      </c>
      <c r="L80" s="1">
        <f t="shared" si="45"/>
        <v>0</v>
      </c>
      <c r="M80" s="1">
        <f t="shared" si="43"/>
        <v>0</v>
      </c>
      <c r="O80" s="10" t="e">
        <f t="shared" si="46"/>
        <v>#DIV/0!</v>
      </c>
      <c r="P80" s="10" t="e">
        <f t="shared" si="47"/>
        <v>#DIV/0!</v>
      </c>
      <c r="Q80" s="10" t="e">
        <f t="shared" si="48"/>
        <v>#DIV/0!</v>
      </c>
      <c r="R80" s="10" t="e">
        <f t="shared" si="49"/>
        <v>#DIV/0!</v>
      </c>
      <c r="S80" s="10" t="e">
        <f t="shared" si="50"/>
        <v>#DIV/0!</v>
      </c>
      <c r="T80" s="10" t="e">
        <f t="shared" si="51"/>
        <v>#DIV/0!</v>
      </c>
      <c r="U80" s="10" t="e">
        <f t="shared" si="52"/>
        <v>#DIV/0!</v>
      </c>
      <c r="V80" s="10" t="e">
        <f t="shared" si="53"/>
        <v>#DIV/0!</v>
      </c>
      <c r="W80" s="10" t="e">
        <f t="shared" si="54"/>
        <v>#DIV/0!</v>
      </c>
      <c r="X80" s="10" t="e">
        <f t="shared" si="55"/>
        <v>#DIV/0!</v>
      </c>
      <c r="Y80" s="10" t="e">
        <f t="shared" si="56"/>
        <v>#DIV/0!</v>
      </c>
    </row>
    <row r="81" spans="1:25" x14ac:dyDescent="0.2">
      <c r="A81" s="1" t="str">
        <f t="shared" si="41"/>
        <v>20 - 21</v>
      </c>
      <c r="B81" s="376">
        <f t="shared" si="45"/>
        <v>0</v>
      </c>
      <c r="C81" s="1">
        <f t="shared" si="45"/>
        <v>0</v>
      </c>
      <c r="D81" s="1">
        <f t="shared" si="45"/>
        <v>0</v>
      </c>
      <c r="E81" s="1">
        <f t="shared" si="45"/>
        <v>0</v>
      </c>
      <c r="F81" s="1">
        <f t="shared" si="45"/>
        <v>0</v>
      </c>
      <c r="G81" s="1">
        <f t="shared" si="45"/>
        <v>0</v>
      </c>
      <c r="H81" s="1">
        <f t="shared" si="45"/>
        <v>0</v>
      </c>
      <c r="I81" s="1">
        <f t="shared" si="45"/>
        <v>0</v>
      </c>
      <c r="J81" s="1">
        <f t="shared" si="45"/>
        <v>0</v>
      </c>
      <c r="K81" s="1">
        <f t="shared" si="45"/>
        <v>0</v>
      </c>
      <c r="L81" s="1">
        <f t="shared" si="45"/>
        <v>0</v>
      </c>
      <c r="M81" s="1">
        <f t="shared" si="43"/>
        <v>0</v>
      </c>
      <c r="O81" s="10" t="e">
        <f t="shared" si="46"/>
        <v>#DIV/0!</v>
      </c>
      <c r="P81" s="10" t="e">
        <f t="shared" si="47"/>
        <v>#DIV/0!</v>
      </c>
      <c r="Q81" s="10" t="e">
        <f t="shared" si="48"/>
        <v>#DIV/0!</v>
      </c>
      <c r="R81" s="10" t="e">
        <f t="shared" si="49"/>
        <v>#DIV/0!</v>
      </c>
      <c r="S81" s="10" t="e">
        <f t="shared" si="50"/>
        <v>#DIV/0!</v>
      </c>
      <c r="T81" s="10" t="e">
        <f t="shared" si="51"/>
        <v>#DIV/0!</v>
      </c>
      <c r="U81" s="10" t="e">
        <f t="shared" si="52"/>
        <v>#DIV/0!</v>
      </c>
      <c r="V81" s="10" t="e">
        <f t="shared" si="53"/>
        <v>#DIV/0!</v>
      </c>
      <c r="W81" s="10" t="e">
        <f t="shared" si="54"/>
        <v>#DIV/0!</v>
      </c>
      <c r="X81" s="10" t="e">
        <f t="shared" si="55"/>
        <v>#DIV/0!</v>
      </c>
      <c r="Y81" s="10" t="e">
        <f t="shared" si="56"/>
        <v>#DIV/0!</v>
      </c>
    </row>
    <row r="82" spans="1:25" x14ac:dyDescent="0.2">
      <c r="A82" s="1" t="str">
        <f t="shared" si="41"/>
        <v>21 - 22</v>
      </c>
      <c r="B82" s="376">
        <f t="shared" si="45"/>
        <v>0</v>
      </c>
      <c r="C82" s="1">
        <f t="shared" si="45"/>
        <v>0</v>
      </c>
      <c r="D82" s="1">
        <f t="shared" si="45"/>
        <v>0</v>
      </c>
      <c r="E82" s="1">
        <f t="shared" si="45"/>
        <v>0</v>
      </c>
      <c r="F82" s="1">
        <f t="shared" si="45"/>
        <v>0</v>
      </c>
      <c r="G82" s="1">
        <f t="shared" si="45"/>
        <v>0</v>
      </c>
      <c r="H82" s="1">
        <f t="shared" si="45"/>
        <v>0</v>
      </c>
      <c r="I82" s="1">
        <f t="shared" si="45"/>
        <v>0</v>
      </c>
      <c r="J82" s="1">
        <f t="shared" si="45"/>
        <v>0</v>
      </c>
      <c r="K82" s="1">
        <f t="shared" si="45"/>
        <v>0</v>
      </c>
      <c r="L82" s="1">
        <f t="shared" si="45"/>
        <v>0</v>
      </c>
      <c r="M82" s="1">
        <f t="shared" si="43"/>
        <v>0</v>
      </c>
      <c r="O82" s="10" t="e">
        <f t="shared" si="46"/>
        <v>#DIV/0!</v>
      </c>
      <c r="P82" s="10" t="e">
        <f t="shared" si="47"/>
        <v>#DIV/0!</v>
      </c>
      <c r="Q82" s="10" t="e">
        <f t="shared" si="48"/>
        <v>#DIV/0!</v>
      </c>
      <c r="R82" s="10" t="e">
        <f t="shared" si="49"/>
        <v>#DIV/0!</v>
      </c>
      <c r="S82" s="10" t="e">
        <f t="shared" si="50"/>
        <v>#DIV/0!</v>
      </c>
      <c r="T82" s="10" t="e">
        <f t="shared" si="51"/>
        <v>#DIV/0!</v>
      </c>
      <c r="U82" s="10" t="e">
        <f t="shared" si="52"/>
        <v>#DIV/0!</v>
      </c>
      <c r="V82" s="10" t="e">
        <f t="shared" si="53"/>
        <v>#DIV/0!</v>
      </c>
      <c r="W82" s="10" t="e">
        <f t="shared" si="54"/>
        <v>#DIV/0!</v>
      </c>
      <c r="X82" s="10" t="e">
        <f t="shared" si="55"/>
        <v>#DIV/0!</v>
      </c>
      <c r="Y82" s="10" t="e">
        <f t="shared" si="56"/>
        <v>#DIV/0!</v>
      </c>
    </row>
    <row r="83" spans="1:25" x14ac:dyDescent="0.2">
      <c r="A83" s="1" t="str">
        <f t="shared" si="41"/>
        <v>22 - 23</v>
      </c>
      <c r="B83" s="376">
        <f t="shared" si="45"/>
        <v>0</v>
      </c>
      <c r="C83" s="1">
        <f t="shared" si="45"/>
        <v>0</v>
      </c>
      <c r="D83" s="1">
        <f t="shared" si="45"/>
        <v>0</v>
      </c>
      <c r="E83" s="1">
        <f t="shared" si="45"/>
        <v>0</v>
      </c>
      <c r="F83" s="1">
        <f t="shared" si="45"/>
        <v>0</v>
      </c>
      <c r="G83" s="1">
        <f t="shared" si="45"/>
        <v>0</v>
      </c>
      <c r="H83" s="1">
        <f t="shared" si="45"/>
        <v>0</v>
      </c>
      <c r="I83" s="1">
        <f t="shared" si="45"/>
        <v>0</v>
      </c>
      <c r="J83" s="1">
        <f t="shared" si="45"/>
        <v>0</v>
      </c>
      <c r="K83" s="1">
        <f t="shared" si="45"/>
        <v>0</v>
      </c>
      <c r="L83" s="1">
        <f t="shared" si="45"/>
        <v>0</v>
      </c>
      <c r="M83" s="1">
        <f t="shared" si="43"/>
        <v>0</v>
      </c>
      <c r="O83" s="10" t="e">
        <f t="shared" si="46"/>
        <v>#DIV/0!</v>
      </c>
      <c r="P83" s="10" t="e">
        <f t="shared" si="47"/>
        <v>#DIV/0!</v>
      </c>
      <c r="Q83" s="10" t="e">
        <f t="shared" si="48"/>
        <v>#DIV/0!</v>
      </c>
      <c r="R83" s="10" t="e">
        <f t="shared" si="49"/>
        <v>#DIV/0!</v>
      </c>
      <c r="S83" s="10" t="e">
        <f t="shared" si="50"/>
        <v>#DIV/0!</v>
      </c>
      <c r="T83" s="10" t="e">
        <f t="shared" si="51"/>
        <v>#DIV/0!</v>
      </c>
      <c r="U83" s="10" t="e">
        <f t="shared" si="52"/>
        <v>#DIV/0!</v>
      </c>
      <c r="V83" s="10" t="e">
        <f t="shared" si="53"/>
        <v>#DIV/0!</v>
      </c>
      <c r="W83" s="10" t="e">
        <f t="shared" si="54"/>
        <v>#DIV/0!</v>
      </c>
      <c r="X83" s="10" t="e">
        <f t="shared" si="55"/>
        <v>#DIV/0!</v>
      </c>
      <c r="Y83" s="10" t="e">
        <f t="shared" si="56"/>
        <v>#DIV/0!</v>
      </c>
    </row>
    <row r="84" spans="1:25" x14ac:dyDescent="0.2">
      <c r="A84" s="1" t="str">
        <f t="shared" si="41"/>
        <v>23 - 24</v>
      </c>
      <c r="B84" s="376">
        <f t="shared" si="45"/>
        <v>0</v>
      </c>
      <c r="C84" s="1">
        <f t="shared" si="45"/>
        <v>0</v>
      </c>
      <c r="D84" s="1">
        <f t="shared" si="45"/>
        <v>0</v>
      </c>
      <c r="E84" s="1">
        <f t="shared" si="45"/>
        <v>0</v>
      </c>
      <c r="F84" s="1">
        <f t="shared" si="45"/>
        <v>0</v>
      </c>
      <c r="G84" s="1">
        <f t="shared" si="45"/>
        <v>0</v>
      </c>
      <c r="H84" s="1">
        <f t="shared" si="45"/>
        <v>0</v>
      </c>
      <c r="I84" s="1">
        <f t="shared" si="45"/>
        <v>0</v>
      </c>
      <c r="J84" s="1">
        <f t="shared" si="45"/>
        <v>0</v>
      </c>
      <c r="K84" s="1">
        <f t="shared" si="45"/>
        <v>0</v>
      </c>
      <c r="L84" s="1">
        <f t="shared" si="45"/>
        <v>0</v>
      </c>
      <c r="M84" s="1">
        <f t="shared" si="43"/>
        <v>0</v>
      </c>
      <c r="O84" s="10" t="e">
        <f t="shared" si="46"/>
        <v>#DIV/0!</v>
      </c>
      <c r="P84" s="10" t="e">
        <f t="shared" si="47"/>
        <v>#DIV/0!</v>
      </c>
      <c r="Q84" s="10" t="e">
        <f t="shared" si="48"/>
        <v>#DIV/0!</v>
      </c>
      <c r="R84" s="10" t="e">
        <f t="shared" si="49"/>
        <v>#DIV/0!</v>
      </c>
      <c r="S84" s="10" t="e">
        <f t="shared" si="50"/>
        <v>#DIV/0!</v>
      </c>
      <c r="T84" s="10" t="e">
        <f t="shared" si="51"/>
        <v>#DIV/0!</v>
      </c>
      <c r="U84" s="10" t="e">
        <f t="shared" si="52"/>
        <v>#DIV/0!</v>
      </c>
      <c r="V84" s="10" t="e">
        <f t="shared" si="53"/>
        <v>#DIV/0!</v>
      </c>
      <c r="W84" s="10" t="e">
        <f t="shared" si="54"/>
        <v>#DIV/0!</v>
      </c>
      <c r="X84" s="10" t="e">
        <f t="shared" si="55"/>
        <v>#DIV/0!</v>
      </c>
      <c r="Y84" s="10" t="e">
        <f t="shared" si="56"/>
        <v>#DIV/0!</v>
      </c>
    </row>
    <row r="85" spans="1:25" x14ac:dyDescent="0.2">
      <c r="A85" s="1" t="str">
        <f t="shared" si="41"/>
        <v>total</v>
      </c>
      <c r="B85" s="376">
        <f t="shared" si="45"/>
        <v>0</v>
      </c>
      <c r="C85" s="1">
        <f t="shared" si="45"/>
        <v>0</v>
      </c>
      <c r="D85" s="1">
        <f t="shared" ref="D85:L85" si="57">D57+D29</f>
        <v>0</v>
      </c>
      <c r="E85" s="1">
        <f t="shared" si="57"/>
        <v>0</v>
      </c>
      <c r="F85" s="1">
        <f t="shared" si="57"/>
        <v>0</v>
      </c>
      <c r="G85" s="1">
        <f t="shared" si="57"/>
        <v>0</v>
      </c>
      <c r="H85" s="1">
        <f t="shared" si="57"/>
        <v>0</v>
      </c>
      <c r="I85" s="1">
        <f t="shared" si="57"/>
        <v>0</v>
      </c>
      <c r="J85" s="1">
        <f t="shared" si="57"/>
        <v>0</v>
      </c>
      <c r="K85" s="1">
        <f t="shared" si="57"/>
        <v>0</v>
      </c>
      <c r="L85" s="1">
        <f t="shared" si="57"/>
        <v>0</v>
      </c>
      <c r="M85" s="1">
        <f t="shared" si="43"/>
        <v>0</v>
      </c>
      <c r="O85" s="10" t="e">
        <f t="shared" si="46"/>
        <v>#DIV/0!</v>
      </c>
      <c r="P85" s="10" t="e">
        <f t="shared" si="47"/>
        <v>#DIV/0!</v>
      </c>
      <c r="Q85" s="10" t="e">
        <f t="shared" si="48"/>
        <v>#DIV/0!</v>
      </c>
      <c r="R85" s="10" t="e">
        <f t="shared" si="49"/>
        <v>#DIV/0!</v>
      </c>
      <c r="S85" s="10" t="e">
        <f t="shared" si="50"/>
        <v>#DIV/0!</v>
      </c>
      <c r="T85" s="10" t="e">
        <f t="shared" si="51"/>
        <v>#DIV/0!</v>
      </c>
      <c r="U85" s="10" t="e">
        <f t="shared" si="52"/>
        <v>#DIV/0!</v>
      </c>
      <c r="V85" s="10" t="e">
        <f t="shared" si="53"/>
        <v>#DIV/0!</v>
      </c>
      <c r="W85" s="10" t="e">
        <f t="shared" si="54"/>
        <v>#DIV/0!</v>
      </c>
      <c r="X85" s="10" t="e">
        <f t="shared" si="55"/>
        <v>#DIV/0!</v>
      </c>
      <c r="Y85" s="10" t="e">
        <f t="shared" si="56"/>
        <v>#DIV/0!</v>
      </c>
    </row>
    <row r="86" spans="1:25" x14ac:dyDescent="0.2">
      <c r="A86" s="1" t="s">
        <v>237</v>
      </c>
      <c r="B86" s="527" t="e">
        <f>B85/$M85</f>
        <v>#DIV/0!</v>
      </c>
      <c r="C86" s="526" t="e">
        <f t="shared" ref="C86" si="58">C85/$M85</f>
        <v>#DIV/0!</v>
      </c>
      <c r="D86" s="526" t="e">
        <f t="shared" ref="D86" si="59">D85/$M85</f>
        <v>#DIV/0!</v>
      </c>
      <c r="E86" s="526" t="e">
        <f t="shared" ref="E86" si="60">E85/$M85</f>
        <v>#DIV/0!</v>
      </c>
      <c r="F86" s="526" t="e">
        <f t="shared" ref="F86" si="61">F85/$M85</f>
        <v>#DIV/0!</v>
      </c>
      <c r="G86" s="526" t="e">
        <f t="shared" ref="G86" si="62">G85/$M85</f>
        <v>#DIV/0!</v>
      </c>
      <c r="H86" s="526" t="e">
        <f t="shared" ref="H86" si="63">H85/$M85</f>
        <v>#DIV/0!</v>
      </c>
      <c r="I86" s="526" t="e">
        <f t="shared" ref="I86" si="64">I85/$M85</f>
        <v>#DIV/0!</v>
      </c>
      <c r="J86" s="526" t="e">
        <f t="shared" ref="J86" si="65">J85/$M85</f>
        <v>#DIV/0!</v>
      </c>
      <c r="K86" s="526" t="e">
        <f t="shared" ref="K86" si="66">K85/$M85</f>
        <v>#DIV/0!</v>
      </c>
      <c r="L86" s="526" t="e">
        <f t="shared" ref="L86" si="67">L85/$M85</f>
        <v>#DIV/0!</v>
      </c>
      <c r="M86" s="526" t="e">
        <f t="shared" ref="M86" si="68">M85/$M85</f>
        <v>#DIV/0!</v>
      </c>
    </row>
    <row r="88" spans="1:25" x14ac:dyDescent="0.2">
      <c r="A88" s="389" t="s">
        <v>178</v>
      </c>
      <c r="B88" s="390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0"/>
      <c r="S88"/>
      <c r="T88"/>
      <c r="U88"/>
      <c r="V88"/>
      <c r="W88"/>
      <c r="X88"/>
    </row>
    <row r="89" spans="1:25" x14ac:dyDescent="0.2">
      <c r="A89" s="390"/>
      <c r="B89" s="499" t="s">
        <v>189</v>
      </c>
      <c r="C89" s="499" t="s">
        <v>112</v>
      </c>
      <c r="D89" s="499" t="s">
        <v>113</v>
      </c>
      <c r="E89" s="499" t="s">
        <v>131</v>
      </c>
      <c r="F89" s="499" t="s">
        <v>168</v>
      </c>
      <c r="G89" s="499" t="s">
        <v>133</v>
      </c>
      <c r="H89" s="499" t="s">
        <v>169</v>
      </c>
      <c r="I89" s="499" t="s">
        <v>170</v>
      </c>
      <c r="J89" s="499" t="s">
        <v>116</v>
      </c>
      <c r="K89" s="499" t="s">
        <v>117</v>
      </c>
      <c r="L89" s="499" t="s">
        <v>118</v>
      </c>
      <c r="M89" s="500" t="s">
        <v>62</v>
      </c>
      <c r="T89"/>
      <c r="U89"/>
      <c r="V89"/>
      <c r="W89"/>
      <c r="X89"/>
    </row>
    <row r="90" spans="1:25" x14ac:dyDescent="0.2">
      <c r="A90" s="390"/>
      <c r="B90" s="390" t="s">
        <v>189</v>
      </c>
      <c r="C90" s="390">
        <v>1</v>
      </c>
      <c r="D90" s="390">
        <v>2</v>
      </c>
      <c r="E90" s="390">
        <v>3</v>
      </c>
      <c r="F90" s="390">
        <v>4</v>
      </c>
      <c r="G90" s="390">
        <v>5</v>
      </c>
      <c r="H90" s="390">
        <v>6</v>
      </c>
      <c r="I90" s="390">
        <v>7</v>
      </c>
      <c r="J90" s="390">
        <v>8</v>
      </c>
      <c r="K90" s="390">
        <v>9</v>
      </c>
      <c r="L90" s="390">
        <v>10</v>
      </c>
      <c r="M90" s="491"/>
      <c r="T90"/>
      <c r="U90"/>
      <c r="V90"/>
      <c r="W90"/>
      <c r="X90"/>
    </row>
    <row r="91" spans="1:25" x14ac:dyDescent="0.2">
      <c r="A91" s="390"/>
      <c r="B91" s="496" t="s">
        <v>210</v>
      </c>
      <c r="C91" s="494">
        <f>SUM(C$67:C$82)</f>
        <v>0</v>
      </c>
      <c r="D91" s="494">
        <f t="shared" ref="D91:L91" si="69">SUM(D$67:D$82)</f>
        <v>0</v>
      </c>
      <c r="E91" s="494">
        <f t="shared" si="69"/>
        <v>0</v>
      </c>
      <c r="F91" s="494">
        <f t="shared" si="69"/>
        <v>0</v>
      </c>
      <c r="G91" s="494">
        <f t="shared" si="69"/>
        <v>0</v>
      </c>
      <c r="H91" s="494">
        <f t="shared" si="69"/>
        <v>0</v>
      </c>
      <c r="I91" s="494">
        <f t="shared" si="69"/>
        <v>0</v>
      </c>
      <c r="J91" s="494">
        <f t="shared" si="69"/>
        <v>0</v>
      </c>
      <c r="K91" s="494">
        <f t="shared" si="69"/>
        <v>0</v>
      </c>
      <c r="L91" s="494">
        <f t="shared" si="69"/>
        <v>0</v>
      </c>
      <c r="M91" s="495">
        <f>SUM(C91:L91)</f>
        <v>0</v>
      </c>
      <c r="T91"/>
      <c r="U91"/>
      <c r="V91"/>
      <c r="W91"/>
      <c r="X91"/>
    </row>
    <row r="92" spans="1:25" x14ac:dyDescent="0.2">
      <c r="A92" s="390"/>
      <c r="B92" s="496" t="s">
        <v>211</v>
      </c>
      <c r="C92" s="390">
        <f>SUM(C$61:C$66,C$83:C$84)</f>
        <v>0</v>
      </c>
      <c r="D92" s="390">
        <f t="shared" ref="D92:L92" si="70">SUM(D$61:D$66,D$83:D$84)</f>
        <v>0</v>
      </c>
      <c r="E92" s="390">
        <f t="shared" si="70"/>
        <v>0</v>
      </c>
      <c r="F92" s="390">
        <f t="shared" si="70"/>
        <v>0</v>
      </c>
      <c r="G92" s="390">
        <f t="shared" si="70"/>
        <v>0</v>
      </c>
      <c r="H92" s="390">
        <f t="shared" si="70"/>
        <v>0</v>
      </c>
      <c r="I92" s="390">
        <f t="shared" si="70"/>
        <v>0</v>
      </c>
      <c r="J92" s="390">
        <f t="shared" si="70"/>
        <v>0</v>
      </c>
      <c r="K92" s="390">
        <f t="shared" si="70"/>
        <v>0</v>
      </c>
      <c r="L92" s="390">
        <f t="shared" si="70"/>
        <v>0</v>
      </c>
      <c r="M92" s="495">
        <f>SUM(C92:L92)</f>
        <v>0</v>
      </c>
      <c r="T92"/>
      <c r="U92"/>
      <c r="V92"/>
      <c r="W92"/>
      <c r="X92"/>
    </row>
    <row r="93" spans="1:25" x14ac:dyDescent="0.2">
      <c r="A93" s="390"/>
      <c r="B93" s="496" t="s">
        <v>212</v>
      </c>
      <c r="C93" s="497">
        <f>C91/16</f>
        <v>0</v>
      </c>
      <c r="D93" s="497">
        <f t="shared" ref="D93:L93" si="71">D91/16</f>
        <v>0</v>
      </c>
      <c r="E93" s="497">
        <f t="shared" si="71"/>
        <v>0</v>
      </c>
      <c r="F93" s="497">
        <f t="shared" si="71"/>
        <v>0</v>
      </c>
      <c r="G93" s="497">
        <f t="shared" si="71"/>
        <v>0</v>
      </c>
      <c r="H93" s="497">
        <f t="shared" si="71"/>
        <v>0</v>
      </c>
      <c r="I93" s="497">
        <f t="shared" si="71"/>
        <v>0</v>
      </c>
      <c r="J93" s="497">
        <f t="shared" si="71"/>
        <v>0</v>
      </c>
      <c r="K93" s="497">
        <f t="shared" si="71"/>
        <v>0</v>
      </c>
      <c r="L93" s="497">
        <f t="shared" si="71"/>
        <v>0</v>
      </c>
      <c r="M93" s="498">
        <f>M91/16</f>
        <v>0</v>
      </c>
      <c r="T93"/>
      <c r="U93"/>
      <c r="V93"/>
      <c r="W93"/>
      <c r="X93"/>
    </row>
    <row r="94" spans="1:25" x14ac:dyDescent="0.2">
      <c r="A94" s="390"/>
      <c r="B94" s="496" t="s">
        <v>213</v>
      </c>
      <c r="C94" s="497">
        <f>C92/8</f>
        <v>0</v>
      </c>
      <c r="D94" s="497">
        <f t="shared" ref="D94:L94" si="72">D92/8</f>
        <v>0</v>
      </c>
      <c r="E94" s="497">
        <f t="shared" si="72"/>
        <v>0</v>
      </c>
      <c r="F94" s="497">
        <f t="shared" si="72"/>
        <v>0</v>
      </c>
      <c r="G94" s="497">
        <f t="shared" si="72"/>
        <v>0</v>
      </c>
      <c r="H94" s="497">
        <f t="shared" si="72"/>
        <v>0</v>
      </c>
      <c r="I94" s="497">
        <f t="shared" si="72"/>
        <v>0</v>
      </c>
      <c r="J94" s="497">
        <f t="shared" si="72"/>
        <v>0</v>
      </c>
      <c r="K94" s="497">
        <f t="shared" si="72"/>
        <v>0</v>
      </c>
      <c r="L94" s="497">
        <f t="shared" si="72"/>
        <v>0</v>
      </c>
      <c r="M94" s="498">
        <f>M92/8</f>
        <v>0</v>
      </c>
      <c r="T94"/>
      <c r="U94"/>
      <c r="V94"/>
      <c r="W94"/>
      <c r="X94"/>
    </row>
    <row r="95" spans="1:25" x14ac:dyDescent="0.2">
      <c r="A95" s="390"/>
      <c r="B95" s="390" t="s">
        <v>166</v>
      </c>
      <c r="C95" s="390">
        <v>1</v>
      </c>
      <c r="D95" s="390">
        <v>1</v>
      </c>
      <c r="E95" s="390">
        <v>0</v>
      </c>
      <c r="F95" s="390">
        <v>0</v>
      </c>
      <c r="G95" s="390">
        <v>0.5</v>
      </c>
      <c r="H95" s="390">
        <v>0.5</v>
      </c>
      <c r="I95" s="390">
        <v>0.5</v>
      </c>
      <c r="J95" s="390">
        <v>1</v>
      </c>
      <c r="K95" s="390">
        <v>1</v>
      </c>
      <c r="L95" s="390">
        <v>1</v>
      </c>
      <c r="M95" s="491"/>
      <c r="S95"/>
      <c r="T95"/>
      <c r="U95"/>
      <c r="V95"/>
      <c r="W95"/>
      <c r="X95"/>
    </row>
    <row r="96" spans="1:25" x14ac:dyDescent="0.2">
      <c r="A96" s="390"/>
      <c r="B96" s="390" t="s">
        <v>174</v>
      </c>
      <c r="C96" s="390">
        <f>C95*C91</f>
        <v>0</v>
      </c>
      <c r="D96" s="390">
        <f t="shared" ref="D96:L96" si="73">D95*D91</f>
        <v>0</v>
      </c>
      <c r="E96" s="390">
        <f t="shared" si="73"/>
        <v>0</v>
      </c>
      <c r="F96" s="390">
        <f t="shared" si="73"/>
        <v>0</v>
      </c>
      <c r="G96" s="390">
        <f t="shared" si="73"/>
        <v>0</v>
      </c>
      <c r="H96" s="390">
        <f t="shared" si="73"/>
        <v>0</v>
      </c>
      <c r="I96" s="390">
        <f t="shared" si="73"/>
        <v>0</v>
      </c>
      <c r="J96" s="390">
        <f t="shared" si="73"/>
        <v>0</v>
      </c>
      <c r="K96" s="390">
        <f t="shared" si="73"/>
        <v>0</v>
      </c>
      <c r="L96" s="390">
        <f t="shared" si="73"/>
        <v>0</v>
      </c>
      <c r="M96" s="491">
        <f>SUM(C96:L96)</f>
        <v>0</v>
      </c>
      <c r="S96"/>
      <c r="T96"/>
      <c r="U96"/>
      <c r="V96"/>
      <c r="W96"/>
      <c r="X96"/>
    </row>
    <row r="97" spans="1:24" x14ac:dyDescent="0.2">
      <c r="A97" s="390"/>
      <c r="B97" s="390" t="s">
        <v>175</v>
      </c>
      <c r="C97" s="390">
        <f>C95*C92</f>
        <v>0</v>
      </c>
      <c r="D97" s="390">
        <f t="shared" ref="D97:L97" si="74">D95*D92</f>
        <v>0</v>
      </c>
      <c r="E97" s="390">
        <f t="shared" si="74"/>
        <v>0</v>
      </c>
      <c r="F97" s="390">
        <f t="shared" si="74"/>
        <v>0</v>
      </c>
      <c r="G97" s="390">
        <f t="shared" si="74"/>
        <v>0</v>
      </c>
      <c r="H97" s="390">
        <f t="shared" si="74"/>
        <v>0</v>
      </c>
      <c r="I97" s="390">
        <f t="shared" si="74"/>
        <v>0</v>
      </c>
      <c r="J97" s="390">
        <f t="shared" si="74"/>
        <v>0</v>
      </c>
      <c r="K97" s="390">
        <f t="shared" si="74"/>
        <v>0</v>
      </c>
      <c r="L97" s="390">
        <f t="shared" si="74"/>
        <v>0</v>
      </c>
      <c r="M97" s="491">
        <f t="shared" ref="M97:M100" si="75">SUM(C97:L97)</f>
        <v>0</v>
      </c>
      <c r="U97"/>
      <c r="V97"/>
      <c r="W97"/>
      <c r="X97"/>
    </row>
    <row r="98" spans="1:24" x14ac:dyDescent="0.2">
      <c r="A98" s="390"/>
      <c r="B98" s="390" t="s">
        <v>167</v>
      </c>
      <c r="C98" s="390">
        <f>1-C95</f>
        <v>0</v>
      </c>
      <c r="D98" s="390">
        <f t="shared" ref="D98:L98" si="76">1-D95</f>
        <v>0</v>
      </c>
      <c r="E98" s="390">
        <f t="shared" si="76"/>
        <v>1</v>
      </c>
      <c r="F98" s="390">
        <f t="shared" si="76"/>
        <v>1</v>
      </c>
      <c r="G98" s="390">
        <f t="shared" si="76"/>
        <v>0.5</v>
      </c>
      <c r="H98" s="390">
        <f t="shared" si="76"/>
        <v>0.5</v>
      </c>
      <c r="I98" s="390">
        <f t="shared" si="76"/>
        <v>0.5</v>
      </c>
      <c r="J98" s="390">
        <f t="shared" si="76"/>
        <v>0</v>
      </c>
      <c r="K98" s="390">
        <f t="shared" si="76"/>
        <v>0</v>
      </c>
      <c r="L98" s="390">
        <f t="shared" si="76"/>
        <v>0</v>
      </c>
      <c r="M98" s="491"/>
      <c r="U98"/>
      <c r="V98"/>
      <c r="W98"/>
      <c r="X98"/>
    </row>
    <row r="99" spans="1:24" x14ac:dyDescent="0.2">
      <c r="A99" s="390"/>
      <c r="B99" s="390" t="s">
        <v>176</v>
      </c>
      <c r="C99" s="390">
        <f>C98*C91</f>
        <v>0</v>
      </c>
      <c r="D99" s="390">
        <f t="shared" ref="D99:L99" si="77">D98*D91</f>
        <v>0</v>
      </c>
      <c r="E99" s="390">
        <f t="shared" si="77"/>
        <v>0</v>
      </c>
      <c r="F99" s="390">
        <f t="shared" si="77"/>
        <v>0</v>
      </c>
      <c r="G99" s="390">
        <f t="shared" si="77"/>
        <v>0</v>
      </c>
      <c r="H99" s="390">
        <f t="shared" si="77"/>
        <v>0</v>
      </c>
      <c r="I99" s="390">
        <f t="shared" si="77"/>
        <v>0</v>
      </c>
      <c r="J99" s="390">
        <f t="shared" si="77"/>
        <v>0</v>
      </c>
      <c r="K99" s="390">
        <f t="shared" si="77"/>
        <v>0</v>
      </c>
      <c r="L99" s="390">
        <f t="shared" si="77"/>
        <v>0</v>
      </c>
      <c r="M99" s="491">
        <f t="shared" si="75"/>
        <v>0</v>
      </c>
      <c r="U99"/>
      <c r="V99"/>
      <c r="W99"/>
      <c r="X99"/>
    </row>
    <row r="100" spans="1:24" x14ac:dyDescent="0.2">
      <c r="A100" s="390"/>
      <c r="B100" s="390" t="s">
        <v>177</v>
      </c>
      <c r="C100" s="390">
        <f>C98*C92</f>
        <v>0</v>
      </c>
      <c r="D100" s="390">
        <f t="shared" ref="D100:L100" si="78">D98*D92</f>
        <v>0</v>
      </c>
      <c r="E100" s="390">
        <f t="shared" si="78"/>
        <v>0</v>
      </c>
      <c r="F100" s="390">
        <f t="shared" si="78"/>
        <v>0</v>
      </c>
      <c r="G100" s="390">
        <f t="shared" si="78"/>
        <v>0</v>
      </c>
      <c r="H100" s="390">
        <f t="shared" si="78"/>
        <v>0</v>
      </c>
      <c r="I100" s="390">
        <f t="shared" si="78"/>
        <v>0</v>
      </c>
      <c r="J100" s="390">
        <f t="shared" si="78"/>
        <v>0</v>
      </c>
      <c r="K100" s="390">
        <f t="shared" si="78"/>
        <v>0</v>
      </c>
      <c r="L100" s="390">
        <f t="shared" si="78"/>
        <v>0</v>
      </c>
      <c r="M100" s="491">
        <f t="shared" si="75"/>
        <v>0</v>
      </c>
      <c r="U100"/>
      <c r="V100"/>
      <c r="W100"/>
      <c r="X100"/>
    </row>
    <row r="101" spans="1:24" x14ac:dyDescent="0.2">
      <c r="A101" s="390"/>
      <c r="B101" s="390"/>
      <c r="C101" s="390"/>
      <c r="D101" s="390"/>
      <c r="E101" s="390"/>
      <c r="F101" s="390"/>
      <c r="G101" s="390"/>
      <c r="H101" s="390"/>
      <c r="I101" s="390"/>
      <c r="J101" s="390"/>
      <c r="K101" s="390"/>
      <c r="L101" s="390"/>
      <c r="M101" s="491"/>
      <c r="U101"/>
      <c r="V101"/>
      <c r="W101"/>
      <c r="X101"/>
    </row>
    <row r="102" spans="1:24" x14ac:dyDescent="0.2">
      <c r="A102" s="390"/>
      <c r="B102" s="499" t="s">
        <v>188</v>
      </c>
      <c r="C102" s="499" t="s">
        <v>112</v>
      </c>
      <c r="D102" s="499" t="s">
        <v>113</v>
      </c>
      <c r="E102" s="499" t="s">
        <v>114</v>
      </c>
      <c r="F102" s="499" t="s">
        <v>115</v>
      </c>
      <c r="G102" s="499" t="s">
        <v>116</v>
      </c>
      <c r="H102" s="499" t="s">
        <v>117</v>
      </c>
      <c r="I102" s="499" t="s">
        <v>118</v>
      </c>
      <c r="J102" s="390"/>
      <c r="K102" s="390"/>
      <c r="L102" s="390"/>
      <c r="M102" s="500" t="s">
        <v>62</v>
      </c>
      <c r="U102"/>
      <c r="V102"/>
      <c r="W102"/>
      <c r="X102"/>
    </row>
    <row r="103" spans="1:24" x14ac:dyDescent="0.2">
      <c r="A103" s="390"/>
      <c r="B103" s="390" t="s">
        <v>188</v>
      </c>
      <c r="C103" s="390">
        <v>1</v>
      </c>
      <c r="D103" s="390">
        <v>2</v>
      </c>
      <c r="E103" s="390">
        <v>3</v>
      </c>
      <c r="F103" s="390">
        <v>4</v>
      </c>
      <c r="G103" s="390">
        <v>5</v>
      </c>
      <c r="H103" s="390">
        <v>6</v>
      </c>
      <c r="I103" s="390">
        <v>7</v>
      </c>
      <c r="J103" s="390"/>
      <c r="K103" s="390"/>
      <c r="L103" s="390"/>
      <c r="M103" s="491"/>
      <c r="U103"/>
      <c r="V103"/>
      <c r="W103"/>
      <c r="X103"/>
    </row>
    <row r="104" spans="1:24" x14ac:dyDescent="0.2">
      <c r="A104" s="390"/>
      <c r="B104" s="496" t="s">
        <v>210</v>
      </c>
      <c r="C104" s="494">
        <f>SUM(C$67:C$82)</f>
        <v>0</v>
      </c>
      <c r="D104" s="494">
        <f t="shared" ref="D104:I104" si="79">SUM(D$67:D$82)</f>
        <v>0</v>
      </c>
      <c r="E104" s="494">
        <f t="shared" si="79"/>
        <v>0</v>
      </c>
      <c r="F104" s="494">
        <f t="shared" si="79"/>
        <v>0</v>
      </c>
      <c r="G104" s="494">
        <f t="shared" si="79"/>
        <v>0</v>
      </c>
      <c r="H104" s="494">
        <f t="shared" si="79"/>
        <v>0</v>
      </c>
      <c r="I104" s="494">
        <f t="shared" si="79"/>
        <v>0</v>
      </c>
      <c r="J104" s="390"/>
      <c r="K104" s="390"/>
      <c r="L104" s="390"/>
      <c r="M104" s="495">
        <f t="shared" ref="M104:M105" si="80">SUM(C104:I104)</f>
        <v>0</v>
      </c>
      <c r="U104"/>
      <c r="V104"/>
      <c r="W104"/>
      <c r="X104"/>
    </row>
    <row r="105" spans="1:24" x14ac:dyDescent="0.2">
      <c r="A105" s="390"/>
      <c r="B105" s="496" t="s">
        <v>211</v>
      </c>
      <c r="C105" s="390">
        <f>SUM(C$61:C$66,C$83:C$84)</f>
        <v>0</v>
      </c>
      <c r="D105" s="390">
        <f t="shared" ref="D105:I105" si="81">SUM(D$61:D$66,D$83:D$84)</f>
        <v>0</v>
      </c>
      <c r="E105" s="390">
        <f t="shared" si="81"/>
        <v>0</v>
      </c>
      <c r="F105" s="390">
        <f t="shared" si="81"/>
        <v>0</v>
      </c>
      <c r="G105" s="390">
        <f t="shared" si="81"/>
        <v>0</v>
      </c>
      <c r="H105" s="390">
        <f t="shared" si="81"/>
        <v>0</v>
      </c>
      <c r="I105" s="390">
        <f t="shared" si="81"/>
        <v>0</v>
      </c>
      <c r="J105" s="390"/>
      <c r="K105" s="390"/>
      <c r="L105" s="390"/>
      <c r="M105" s="495">
        <f t="shared" si="80"/>
        <v>0</v>
      </c>
      <c r="U105"/>
      <c r="V105"/>
      <c r="W105"/>
      <c r="X105"/>
    </row>
    <row r="106" spans="1:24" x14ac:dyDescent="0.2">
      <c r="A106" s="390"/>
      <c r="B106" s="496" t="s">
        <v>212</v>
      </c>
      <c r="C106" s="497">
        <f>C104/16</f>
        <v>0</v>
      </c>
      <c r="D106" s="497">
        <f t="shared" ref="D106:I106" si="82">D104/16</f>
        <v>0</v>
      </c>
      <c r="E106" s="497">
        <f t="shared" si="82"/>
        <v>0</v>
      </c>
      <c r="F106" s="497">
        <f t="shared" si="82"/>
        <v>0</v>
      </c>
      <c r="G106" s="497">
        <f t="shared" si="82"/>
        <v>0</v>
      </c>
      <c r="H106" s="497">
        <f t="shared" si="82"/>
        <v>0</v>
      </c>
      <c r="I106" s="497">
        <f t="shared" si="82"/>
        <v>0</v>
      </c>
      <c r="J106" s="497"/>
      <c r="K106" s="497"/>
      <c r="L106" s="497"/>
      <c r="M106" s="498">
        <f>M104/16</f>
        <v>0</v>
      </c>
      <c r="T106"/>
      <c r="U106"/>
      <c r="V106"/>
      <c r="W106"/>
      <c r="X106"/>
    </row>
    <row r="107" spans="1:24" x14ac:dyDescent="0.2">
      <c r="A107" s="390"/>
      <c r="B107" s="496" t="s">
        <v>213</v>
      </c>
      <c r="C107" s="497">
        <f>C105/8</f>
        <v>0</v>
      </c>
      <c r="D107" s="497">
        <f t="shared" ref="D107:I107" si="83">D105/8</f>
        <v>0</v>
      </c>
      <c r="E107" s="497">
        <f t="shared" si="83"/>
        <v>0</v>
      </c>
      <c r="F107" s="497">
        <f t="shared" si="83"/>
        <v>0</v>
      </c>
      <c r="G107" s="497">
        <f t="shared" si="83"/>
        <v>0</v>
      </c>
      <c r="H107" s="497">
        <f t="shared" si="83"/>
        <v>0</v>
      </c>
      <c r="I107" s="497">
        <f t="shared" si="83"/>
        <v>0</v>
      </c>
      <c r="J107" s="497"/>
      <c r="K107" s="497"/>
      <c r="L107" s="497"/>
      <c r="M107" s="498">
        <f>M105/8</f>
        <v>0</v>
      </c>
      <c r="T107"/>
      <c r="U107"/>
      <c r="V107"/>
      <c r="W107"/>
      <c r="X107"/>
    </row>
    <row r="108" spans="1:24" x14ac:dyDescent="0.2">
      <c r="A108" s="390"/>
      <c r="B108" s="390" t="s">
        <v>166</v>
      </c>
      <c r="C108" s="390">
        <v>1</v>
      </c>
      <c r="D108" s="390">
        <v>1</v>
      </c>
      <c r="E108" s="390">
        <v>0</v>
      </c>
      <c r="F108" s="390">
        <v>0.5</v>
      </c>
      <c r="G108" s="390">
        <v>1</v>
      </c>
      <c r="H108" s="390">
        <v>1</v>
      </c>
      <c r="I108" s="390">
        <v>1</v>
      </c>
      <c r="J108" s="390"/>
      <c r="K108" s="390"/>
      <c r="L108" s="390"/>
      <c r="M108" s="491"/>
      <c r="U108"/>
      <c r="V108"/>
      <c r="W108"/>
      <c r="X108"/>
    </row>
    <row r="109" spans="1:24" x14ac:dyDescent="0.2">
      <c r="A109" s="390"/>
      <c r="B109" s="390" t="s">
        <v>174</v>
      </c>
      <c r="C109" s="390">
        <f>C108*C104</f>
        <v>0</v>
      </c>
      <c r="D109" s="390">
        <f t="shared" ref="D109:I109" si="84">D108*D104</f>
        <v>0</v>
      </c>
      <c r="E109" s="390">
        <f t="shared" si="84"/>
        <v>0</v>
      </c>
      <c r="F109" s="390">
        <f t="shared" si="84"/>
        <v>0</v>
      </c>
      <c r="G109" s="390">
        <f t="shared" si="84"/>
        <v>0</v>
      </c>
      <c r="H109" s="390">
        <f t="shared" si="84"/>
        <v>0</v>
      </c>
      <c r="I109" s="390">
        <f t="shared" si="84"/>
        <v>0</v>
      </c>
      <c r="J109" s="390"/>
      <c r="K109" s="390"/>
      <c r="L109" s="390"/>
      <c r="M109" s="491">
        <f>SUM(C109:I109)</f>
        <v>0</v>
      </c>
      <c r="U109"/>
      <c r="V109"/>
      <c r="W109"/>
      <c r="X109"/>
    </row>
    <row r="110" spans="1:24" x14ac:dyDescent="0.2">
      <c r="A110" s="390"/>
      <c r="B110" s="390" t="s">
        <v>175</v>
      </c>
      <c r="C110" s="390">
        <f>C108*C105</f>
        <v>0</v>
      </c>
      <c r="D110" s="390">
        <f t="shared" ref="D110:I110" si="85">D108*D105</f>
        <v>0</v>
      </c>
      <c r="E110" s="390">
        <f t="shared" si="85"/>
        <v>0</v>
      </c>
      <c r="F110" s="390">
        <f t="shared" si="85"/>
        <v>0</v>
      </c>
      <c r="G110" s="390">
        <f t="shared" si="85"/>
        <v>0</v>
      </c>
      <c r="H110" s="390">
        <f t="shared" si="85"/>
        <v>0</v>
      </c>
      <c r="I110" s="390">
        <f t="shared" si="85"/>
        <v>0</v>
      </c>
      <c r="J110" s="390"/>
      <c r="K110" s="390"/>
      <c r="L110" s="390"/>
      <c r="M110" s="491">
        <f t="shared" ref="M110:M126" si="86">SUM(C110:I110)</f>
        <v>0</v>
      </c>
      <c r="U110"/>
      <c r="V110"/>
      <c r="W110"/>
      <c r="X110"/>
    </row>
    <row r="111" spans="1:24" x14ac:dyDescent="0.2">
      <c r="A111" s="390"/>
      <c r="B111" s="390" t="s">
        <v>167</v>
      </c>
      <c r="C111" s="390">
        <f>1-C108</f>
        <v>0</v>
      </c>
      <c r="D111" s="390">
        <f t="shared" ref="D111:I111" si="87">1-D108</f>
        <v>0</v>
      </c>
      <c r="E111" s="390">
        <f t="shared" si="87"/>
        <v>1</v>
      </c>
      <c r="F111" s="390">
        <f t="shared" si="87"/>
        <v>0.5</v>
      </c>
      <c r="G111" s="390">
        <f t="shared" si="87"/>
        <v>0</v>
      </c>
      <c r="H111" s="390">
        <f t="shared" si="87"/>
        <v>0</v>
      </c>
      <c r="I111" s="390">
        <f t="shared" si="87"/>
        <v>0</v>
      </c>
      <c r="J111" s="390"/>
      <c r="K111" s="390"/>
      <c r="L111" s="390"/>
      <c r="M111" s="491"/>
      <c r="U111"/>
      <c r="V111"/>
      <c r="W111"/>
      <c r="X111"/>
    </row>
    <row r="112" spans="1:24" x14ac:dyDescent="0.2">
      <c r="A112" s="390"/>
      <c r="B112" s="390" t="s">
        <v>176</v>
      </c>
      <c r="C112" s="390">
        <f>C111*C104</f>
        <v>0</v>
      </c>
      <c r="D112" s="390">
        <f t="shared" ref="D112:I112" si="88">D111*D104</f>
        <v>0</v>
      </c>
      <c r="E112" s="390">
        <f t="shared" si="88"/>
        <v>0</v>
      </c>
      <c r="F112" s="390">
        <f t="shared" si="88"/>
        <v>0</v>
      </c>
      <c r="G112" s="390">
        <f t="shared" si="88"/>
        <v>0</v>
      </c>
      <c r="H112" s="390">
        <f t="shared" si="88"/>
        <v>0</v>
      </c>
      <c r="I112" s="390">
        <f t="shared" si="88"/>
        <v>0</v>
      </c>
      <c r="J112" s="390"/>
      <c r="K112" s="390"/>
      <c r="L112" s="390"/>
      <c r="M112" s="491">
        <f t="shared" si="86"/>
        <v>0</v>
      </c>
      <c r="U112"/>
      <c r="V112"/>
      <c r="W112"/>
      <c r="X112"/>
    </row>
    <row r="113" spans="1:24" x14ac:dyDescent="0.2">
      <c r="A113" s="390"/>
      <c r="B113" s="390" t="s">
        <v>177</v>
      </c>
      <c r="C113" s="390">
        <f>C111*C105</f>
        <v>0</v>
      </c>
      <c r="D113" s="390">
        <f t="shared" ref="D113:I113" si="89">D111*D105</f>
        <v>0</v>
      </c>
      <c r="E113" s="390">
        <f t="shared" si="89"/>
        <v>0</v>
      </c>
      <c r="F113" s="390">
        <f t="shared" si="89"/>
        <v>0</v>
      </c>
      <c r="G113" s="390">
        <f t="shared" si="89"/>
        <v>0</v>
      </c>
      <c r="H113" s="390">
        <f t="shared" si="89"/>
        <v>0</v>
      </c>
      <c r="I113" s="390">
        <f t="shared" si="89"/>
        <v>0</v>
      </c>
      <c r="J113" s="390"/>
      <c r="K113" s="390"/>
      <c r="L113" s="390"/>
      <c r="M113" s="491">
        <f t="shared" si="86"/>
        <v>0</v>
      </c>
      <c r="U113"/>
      <c r="V113"/>
      <c r="W113"/>
      <c r="X113"/>
    </row>
    <row r="114" spans="1:24" x14ac:dyDescent="0.2">
      <c r="A114" s="390"/>
      <c r="B114" s="390"/>
      <c r="C114" s="390"/>
      <c r="D114" s="390"/>
      <c r="E114" s="390"/>
      <c r="F114" s="390"/>
      <c r="G114" s="390"/>
      <c r="H114" s="390"/>
      <c r="I114" s="390"/>
      <c r="J114" s="390"/>
      <c r="K114" s="390"/>
      <c r="L114" s="390"/>
      <c r="M114" s="491"/>
      <c r="U114"/>
      <c r="V114"/>
      <c r="W114"/>
      <c r="X114"/>
    </row>
    <row r="115" spans="1:24" x14ac:dyDescent="0.2">
      <c r="A115" s="390"/>
      <c r="B115" s="499" t="s">
        <v>190</v>
      </c>
      <c r="C115" s="499" t="s">
        <v>112</v>
      </c>
      <c r="D115" s="499" t="s">
        <v>113</v>
      </c>
      <c r="E115" s="499" t="s">
        <v>114</v>
      </c>
      <c r="F115" s="499" t="s">
        <v>115</v>
      </c>
      <c r="G115" s="499" t="s">
        <v>116</v>
      </c>
      <c r="H115" s="499" t="s">
        <v>117</v>
      </c>
      <c r="I115" s="499" t="s">
        <v>118</v>
      </c>
      <c r="J115" s="390"/>
      <c r="K115" s="390"/>
      <c r="L115" s="390"/>
      <c r="M115" s="500" t="s">
        <v>62</v>
      </c>
      <c r="U115"/>
      <c r="V115"/>
      <c r="W115"/>
      <c r="X115"/>
    </row>
    <row r="116" spans="1:24" x14ac:dyDescent="0.2">
      <c r="A116" s="390"/>
      <c r="B116" s="390" t="s">
        <v>190</v>
      </c>
      <c r="C116" s="390">
        <v>1</v>
      </c>
      <c r="D116" s="390">
        <v>2</v>
      </c>
      <c r="E116" s="390">
        <v>3</v>
      </c>
      <c r="F116" s="390">
        <v>4</v>
      </c>
      <c r="G116" s="390">
        <v>5</v>
      </c>
      <c r="H116" s="390">
        <v>6</v>
      </c>
      <c r="I116" s="390">
        <v>7</v>
      </c>
      <c r="J116" s="390"/>
      <c r="K116" s="390"/>
      <c r="L116" s="390"/>
      <c r="M116" s="491"/>
      <c r="U116"/>
      <c r="V116"/>
      <c r="W116"/>
      <c r="X116"/>
    </row>
    <row r="117" spans="1:24" x14ac:dyDescent="0.2">
      <c r="A117" s="390"/>
      <c r="B117" s="496" t="s">
        <v>210</v>
      </c>
      <c r="C117" s="494">
        <f>SUM(C$67:C$82)</f>
        <v>0</v>
      </c>
      <c r="D117" s="494">
        <f t="shared" ref="D117:I117" si="90">SUM(D$67:D$82)</f>
        <v>0</v>
      </c>
      <c r="E117" s="494">
        <f t="shared" si="90"/>
        <v>0</v>
      </c>
      <c r="F117" s="494">
        <f t="shared" si="90"/>
        <v>0</v>
      </c>
      <c r="G117" s="494">
        <f t="shared" si="90"/>
        <v>0</v>
      </c>
      <c r="H117" s="494">
        <f t="shared" si="90"/>
        <v>0</v>
      </c>
      <c r="I117" s="494">
        <f t="shared" si="90"/>
        <v>0</v>
      </c>
      <c r="J117" s="390"/>
      <c r="K117" s="390"/>
      <c r="L117" s="390"/>
      <c r="M117" s="495">
        <f t="shared" ref="M117:M118" si="91">SUM(C117:I117)</f>
        <v>0</v>
      </c>
      <c r="U117"/>
      <c r="V117"/>
      <c r="W117"/>
      <c r="X117"/>
    </row>
    <row r="118" spans="1:24" x14ac:dyDescent="0.2">
      <c r="A118" s="390"/>
      <c r="B118" s="496" t="s">
        <v>211</v>
      </c>
      <c r="C118" s="390">
        <f>SUM(C$61:C$66,C$83:C$84)</f>
        <v>0</v>
      </c>
      <c r="D118" s="390">
        <f t="shared" ref="D118:I118" si="92">SUM(D$61:D$66,D$83:D$84)</f>
        <v>0</v>
      </c>
      <c r="E118" s="390">
        <f t="shared" si="92"/>
        <v>0</v>
      </c>
      <c r="F118" s="390">
        <f t="shared" si="92"/>
        <v>0</v>
      </c>
      <c r="G118" s="390">
        <f t="shared" si="92"/>
        <v>0</v>
      </c>
      <c r="H118" s="390">
        <f t="shared" si="92"/>
        <v>0</v>
      </c>
      <c r="I118" s="390">
        <f t="shared" si="92"/>
        <v>0</v>
      </c>
      <c r="J118" s="390"/>
      <c r="K118" s="390"/>
      <c r="L118" s="390"/>
      <c r="M118" s="495">
        <f t="shared" si="91"/>
        <v>0</v>
      </c>
      <c r="U118"/>
      <c r="V118"/>
      <c r="W118"/>
      <c r="X118"/>
    </row>
    <row r="119" spans="1:24" x14ac:dyDescent="0.2">
      <c r="A119" s="390"/>
      <c r="B119" s="496" t="s">
        <v>212</v>
      </c>
      <c r="C119" s="497">
        <f>C117/16</f>
        <v>0</v>
      </c>
      <c r="D119" s="497">
        <f t="shared" ref="D119:I119" si="93">D117/16</f>
        <v>0</v>
      </c>
      <c r="E119" s="497">
        <f t="shared" si="93"/>
        <v>0</v>
      </c>
      <c r="F119" s="497">
        <f t="shared" si="93"/>
        <v>0</v>
      </c>
      <c r="G119" s="497">
        <f t="shared" si="93"/>
        <v>0</v>
      </c>
      <c r="H119" s="497">
        <f t="shared" si="93"/>
        <v>0</v>
      </c>
      <c r="I119" s="497">
        <f t="shared" si="93"/>
        <v>0</v>
      </c>
      <c r="J119" s="497"/>
      <c r="K119" s="497"/>
      <c r="L119" s="497"/>
      <c r="M119" s="498">
        <f>M117/16</f>
        <v>0</v>
      </c>
      <c r="T119"/>
      <c r="U119"/>
      <c r="V119"/>
      <c r="W119"/>
      <c r="X119"/>
    </row>
    <row r="120" spans="1:24" x14ac:dyDescent="0.2">
      <c r="A120" s="390"/>
      <c r="B120" s="496" t="s">
        <v>213</v>
      </c>
      <c r="C120" s="497">
        <f>C118/8</f>
        <v>0</v>
      </c>
      <c r="D120" s="497">
        <f t="shared" ref="D120:I120" si="94">D118/8</f>
        <v>0</v>
      </c>
      <c r="E120" s="497">
        <f t="shared" si="94"/>
        <v>0</v>
      </c>
      <c r="F120" s="497">
        <f t="shared" si="94"/>
        <v>0</v>
      </c>
      <c r="G120" s="497">
        <f t="shared" si="94"/>
        <v>0</v>
      </c>
      <c r="H120" s="497">
        <f t="shared" si="94"/>
        <v>0</v>
      </c>
      <c r="I120" s="497">
        <f t="shared" si="94"/>
        <v>0</v>
      </c>
      <c r="J120" s="497"/>
      <c r="K120" s="497"/>
      <c r="L120" s="497"/>
      <c r="M120" s="498">
        <f>M118/8</f>
        <v>0</v>
      </c>
      <c r="T120"/>
      <c r="U120"/>
      <c r="V120"/>
      <c r="W120"/>
      <c r="X120"/>
    </row>
    <row r="121" spans="1:24" x14ac:dyDescent="0.2">
      <c r="A121" s="390"/>
      <c r="B121" s="390" t="s">
        <v>166</v>
      </c>
      <c r="C121" s="390">
        <v>1</v>
      </c>
      <c r="D121" s="390">
        <v>1</v>
      </c>
      <c r="E121" s="390">
        <v>0</v>
      </c>
      <c r="F121" s="390">
        <v>0.5</v>
      </c>
      <c r="G121" s="390">
        <v>1</v>
      </c>
      <c r="H121" s="390">
        <v>1</v>
      </c>
      <c r="I121" s="390">
        <v>1</v>
      </c>
      <c r="J121" s="390"/>
      <c r="K121" s="390"/>
      <c r="L121" s="390"/>
      <c r="M121" s="491"/>
      <c r="U121"/>
      <c r="V121"/>
      <c r="W121"/>
      <c r="X121"/>
    </row>
    <row r="122" spans="1:24" x14ac:dyDescent="0.2">
      <c r="A122" s="390"/>
      <c r="B122" s="390" t="s">
        <v>174</v>
      </c>
      <c r="C122" s="390">
        <f>C121*C117</f>
        <v>0</v>
      </c>
      <c r="D122" s="390">
        <f t="shared" ref="D122:I122" si="95">D121*D117</f>
        <v>0</v>
      </c>
      <c r="E122" s="390">
        <f t="shared" si="95"/>
        <v>0</v>
      </c>
      <c r="F122" s="390">
        <f t="shared" si="95"/>
        <v>0</v>
      </c>
      <c r="G122" s="390">
        <f t="shared" si="95"/>
        <v>0</v>
      </c>
      <c r="H122" s="390">
        <f t="shared" si="95"/>
        <v>0</v>
      </c>
      <c r="I122" s="390">
        <f t="shared" si="95"/>
        <v>0</v>
      </c>
      <c r="J122" s="390"/>
      <c r="K122" s="390"/>
      <c r="L122" s="390"/>
      <c r="M122" s="491">
        <f>SUM(C122:I122)</f>
        <v>0</v>
      </c>
      <c r="U122"/>
      <c r="V122"/>
      <c r="W122"/>
      <c r="X122"/>
    </row>
    <row r="123" spans="1:24" x14ac:dyDescent="0.2">
      <c r="A123" s="390"/>
      <c r="B123" s="390" t="s">
        <v>175</v>
      </c>
      <c r="C123" s="390">
        <f>C121*C118</f>
        <v>0</v>
      </c>
      <c r="D123" s="390">
        <f t="shared" ref="D123:I123" si="96">D121*D118</f>
        <v>0</v>
      </c>
      <c r="E123" s="390">
        <f t="shared" si="96"/>
        <v>0</v>
      </c>
      <c r="F123" s="390">
        <f t="shared" si="96"/>
        <v>0</v>
      </c>
      <c r="G123" s="390">
        <f t="shared" si="96"/>
        <v>0</v>
      </c>
      <c r="H123" s="390">
        <f t="shared" si="96"/>
        <v>0</v>
      </c>
      <c r="I123" s="390">
        <f t="shared" si="96"/>
        <v>0</v>
      </c>
      <c r="J123" s="390"/>
      <c r="K123" s="390"/>
      <c r="L123" s="390"/>
      <c r="M123" s="491">
        <f t="shared" si="86"/>
        <v>0</v>
      </c>
      <c r="U123"/>
      <c r="V123"/>
      <c r="W123"/>
      <c r="X123"/>
    </row>
    <row r="124" spans="1:24" x14ac:dyDescent="0.2">
      <c r="A124" s="390"/>
      <c r="B124" s="390" t="s">
        <v>167</v>
      </c>
      <c r="C124" s="390">
        <f>1-C121</f>
        <v>0</v>
      </c>
      <c r="D124" s="390">
        <f t="shared" ref="D124:I124" si="97">1-D121</f>
        <v>0</v>
      </c>
      <c r="E124" s="390">
        <f t="shared" si="97"/>
        <v>1</v>
      </c>
      <c r="F124" s="390">
        <f t="shared" si="97"/>
        <v>0.5</v>
      </c>
      <c r="G124" s="390">
        <f t="shared" si="97"/>
        <v>0</v>
      </c>
      <c r="H124" s="390">
        <f t="shared" si="97"/>
        <v>0</v>
      </c>
      <c r="I124" s="390">
        <f t="shared" si="97"/>
        <v>0</v>
      </c>
      <c r="J124" s="390"/>
      <c r="K124" s="390"/>
      <c r="L124" s="390"/>
      <c r="M124" s="491"/>
      <c r="U124"/>
      <c r="V124"/>
      <c r="W124"/>
      <c r="X124"/>
    </row>
    <row r="125" spans="1:24" x14ac:dyDescent="0.2">
      <c r="A125" s="390"/>
      <c r="B125" s="390" t="s">
        <v>176</v>
      </c>
      <c r="C125" s="390">
        <f>C124*C117</f>
        <v>0</v>
      </c>
      <c r="D125" s="390">
        <f t="shared" ref="D125:I125" si="98">D124*D117</f>
        <v>0</v>
      </c>
      <c r="E125" s="390">
        <f t="shared" si="98"/>
        <v>0</v>
      </c>
      <c r="F125" s="390">
        <f t="shared" si="98"/>
        <v>0</v>
      </c>
      <c r="G125" s="390">
        <f t="shared" si="98"/>
        <v>0</v>
      </c>
      <c r="H125" s="390">
        <f t="shared" si="98"/>
        <v>0</v>
      </c>
      <c r="I125" s="390">
        <f t="shared" si="98"/>
        <v>0</v>
      </c>
      <c r="J125" s="390"/>
      <c r="K125" s="390"/>
      <c r="L125" s="390"/>
      <c r="M125" s="491">
        <f>SUM(C125:I125)</f>
        <v>0</v>
      </c>
      <c r="U125"/>
      <c r="V125"/>
      <c r="W125"/>
      <c r="X125"/>
    </row>
    <row r="126" spans="1:24" x14ac:dyDescent="0.2">
      <c r="A126" s="390"/>
      <c r="B126" s="390" t="s">
        <v>177</v>
      </c>
      <c r="C126" s="390">
        <f>C124*C118</f>
        <v>0</v>
      </c>
      <c r="D126" s="390">
        <f t="shared" ref="D126:I126" si="99">D124*D118</f>
        <v>0</v>
      </c>
      <c r="E126" s="390">
        <f t="shared" si="99"/>
        <v>0</v>
      </c>
      <c r="F126" s="390">
        <f t="shared" si="99"/>
        <v>0</v>
      </c>
      <c r="G126" s="390">
        <f t="shared" si="99"/>
        <v>0</v>
      </c>
      <c r="H126" s="390">
        <f t="shared" si="99"/>
        <v>0</v>
      </c>
      <c r="I126" s="390">
        <f t="shared" si="99"/>
        <v>0</v>
      </c>
      <c r="J126" s="390"/>
      <c r="K126" s="390"/>
      <c r="L126" s="390"/>
      <c r="M126" s="491">
        <f t="shared" si="86"/>
        <v>0</v>
      </c>
      <c r="U126"/>
      <c r="V126"/>
      <c r="W126"/>
      <c r="X126"/>
    </row>
    <row r="127" spans="1:24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491"/>
      <c r="U127"/>
      <c r="V127"/>
      <c r="W127"/>
      <c r="X127"/>
    </row>
    <row r="128" spans="1:24" x14ac:dyDescent="0.2">
      <c r="A128" s="390"/>
      <c r="B128" s="499" t="s">
        <v>191</v>
      </c>
      <c r="C128" s="499" t="s">
        <v>112</v>
      </c>
      <c r="D128" s="499" t="s">
        <v>113</v>
      </c>
      <c r="E128" s="499" t="s">
        <v>171</v>
      </c>
      <c r="F128" s="499" t="s">
        <v>168</v>
      </c>
      <c r="G128" s="499" t="s">
        <v>172</v>
      </c>
      <c r="H128" s="499" t="s">
        <v>173</v>
      </c>
      <c r="I128" s="390"/>
      <c r="J128" s="390"/>
      <c r="K128" s="390"/>
      <c r="L128" s="390"/>
      <c r="M128" s="500" t="s">
        <v>62</v>
      </c>
      <c r="U128"/>
      <c r="V128"/>
      <c r="W128"/>
      <c r="X128"/>
    </row>
    <row r="129" spans="1:24" x14ac:dyDescent="0.2">
      <c r="A129" s="390"/>
      <c r="B129" s="390" t="s">
        <v>191</v>
      </c>
      <c r="C129" s="390">
        <v>1</v>
      </c>
      <c r="D129" s="390">
        <v>2</v>
      </c>
      <c r="E129" s="390">
        <v>3</v>
      </c>
      <c r="F129" s="390">
        <v>4</v>
      </c>
      <c r="G129" s="390">
        <v>5</v>
      </c>
      <c r="H129" s="390">
        <v>6</v>
      </c>
      <c r="I129" s="390"/>
      <c r="J129" s="390"/>
      <c r="K129" s="390"/>
      <c r="L129" s="390"/>
      <c r="M129" s="491"/>
      <c r="U129"/>
      <c r="V129"/>
      <c r="W129"/>
      <c r="X129"/>
    </row>
    <row r="130" spans="1:24" x14ac:dyDescent="0.2">
      <c r="A130" s="390"/>
      <c r="B130" s="496" t="s">
        <v>210</v>
      </c>
      <c r="C130" s="494">
        <f>SUM(C$67:C$82)</f>
        <v>0</v>
      </c>
      <c r="D130" s="494">
        <f t="shared" ref="D130:H130" si="100">SUM(D$67:D$82)</f>
        <v>0</v>
      </c>
      <c r="E130" s="494">
        <f t="shared" si="100"/>
        <v>0</v>
      </c>
      <c r="F130" s="494">
        <f t="shared" si="100"/>
        <v>0</v>
      </c>
      <c r="G130" s="494">
        <f t="shared" si="100"/>
        <v>0</v>
      </c>
      <c r="H130" s="494">
        <f t="shared" si="100"/>
        <v>0</v>
      </c>
      <c r="I130" s="494"/>
      <c r="J130" s="390"/>
      <c r="K130" s="390"/>
      <c r="L130" s="390"/>
      <c r="M130" s="495">
        <f t="shared" ref="M130:M131" si="101">SUM(C130:I130)</f>
        <v>0</v>
      </c>
      <c r="U130"/>
      <c r="V130"/>
      <c r="W130"/>
      <c r="X130"/>
    </row>
    <row r="131" spans="1:24" x14ac:dyDescent="0.2">
      <c r="A131" s="390"/>
      <c r="B131" s="496" t="s">
        <v>211</v>
      </c>
      <c r="C131" s="390">
        <f>SUM(C$61:C$66,C$83:C$84)</f>
        <v>0</v>
      </c>
      <c r="D131" s="390">
        <f t="shared" ref="D131:H131" si="102">SUM(D$61:D$66,D$83:D$84)</f>
        <v>0</v>
      </c>
      <c r="E131" s="390">
        <f t="shared" si="102"/>
        <v>0</v>
      </c>
      <c r="F131" s="390">
        <f t="shared" si="102"/>
        <v>0</v>
      </c>
      <c r="G131" s="390">
        <f t="shared" si="102"/>
        <v>0</v>
      </c>
      <c r="H131" s="390">
        <f t="shared" si="102"/>
        <v>0</v>
      </c>
      <c r="I131" s="390"/>
      <c r="J131" s="390"/>
      <c r="K131" s="390"/>
      <c r="L131" s="390"/>
      <c r="M131" s="495">
        <f t="shared" si="101"/>
        <v>0</v>
      </c>
      <c r="U131"/>
      <c r="V131"/>
      <c r="W131"/>
      <c r="X131"/>
    </row>
    <row r="132" spans="1:24" x14ac:dyDescent="0.2">
      <c r="A132" s="390"/>
      <c r="B132" s="496" t="s">
        <v>212</v>
      </c>
      <c r="C132" s="497">
        <f>C130/16</f>
        <v>0</v>
      </c>
      <c r="D132" s="497">
        <f t="shared" ref="D132:H132" si="103">D130/16</f>
        <v>0</v>
      </c>
      <c r="E132" s="497">
        <f t="shared" si="103"/>
        <v>0</v>
      </c>
      <c r="F132" s="497">
        <f t="shared" si="103"/>
        <v>0</v>
      </c>
      <c r="G132" s="497">
        <f t="shared" si="103"/>
        <v>0</v>
      </c>
      <c r="H132" s="497">
        <f t="shared" si="103"/>
        <v>0</v>
      </c>
      <c r="I132" s="497"/>
      <c r="J132" s="497"/>
      <c r="K132" s="497"/>
      <c r="L132" s="497"/>
      <c r="M132" s="498">
        <f>M130/16</f>
        <v>0</v>
      </c>
      <c r="T132"/>
      <c r="U132"/>
      <c r="V132"/>
      <c r="W132"/>
      <c r="X132"/>
    </row>
    <row r="133" spans="1:24" x14ac:dyDescent="0.2">
      <c r="A133" s="390"/>
      <c r="B133" s="496" t="s">
        <v>213</v>
      </c>
      <c r="C133" s="497">
        <f>C131/8</f>
        <v>0</v>
      </c>
      <c r="D133" s="497">
        <f t="shared" ref="D133:H133" si="104">D131/8</f>
        <v>0</v>
      </c>
      <c r="E133" s="497">
        <f t="shared" si="104"/>
        <v>0</v>
      </c>
      <c r="F133" s="497">
        <f t="shared" si="104"/>
        <v>0</v>
      </c>
      <c r="G133" s="497">
        <f t="shared" si="104"/>
        <v>0</v>
      </c>
      <c r="H133" s="497">
        <f t="shared" si="104"/>
        <v>0</v>
      </c>
      <c r="I133" s="497"/>
      <c r="J133" s="497"/>
      <c r="K133" s="497"/>
      <c r="L133" s="497"/>
      <c r="M133" s="498">
        <f>M131/8</f>
        <v>0</v>
      </c>
      <c r="T133"/>
      <c r="U133"/>
      <c r="V133"/>
      <c r="W133"/>
      <c r="X133"/>
    </row>
    <row r="134" spans="1:24" x14ac:dyDescent="0.2">
      <c r="A134" s="390"/>
      <c r="B134" s="390" t="s">
        <v>166</v>
      </c>
      <c r="C134" s="390">
        <v>1</v>
      </c>
      <c r="D134" s="390">
        <v>1</v>
      </c>
      <c r="E134" s="390">
        <v>0</v>
      </c>
      <c r="F134" s="390">
        <v>0</v>
      </c>
      <c r="G134" s="390">
        <v>1</v>
      </c>
      <c r="H134" s="390">
        <v>1</v>
      </c>
      <c r="I134" s="390"/>
      <c r="J134" s="390"/>
      <c r="K134" s="390"/>
      <c r="L134" s="390"/>
      <c r="M134" s="491"/>
      <c r="U134"/>
      <c r="V134"/>
      <c r="W134"/>
      <c r="X134"/>
    </row>
    <row r="135" spans="1:24" x14ac:dyDescent="0.2">
      <c r="A135" s="390"/>
      <c r="B135" s="390" t="s">
        <v>174</v>
      </c>
      <c r="C135" s="390">
        <f>C134*C130</f>
        <v>0</v>
      </c>
      <c r="D135" s="390">
        <f t="shared" ref="D135:H135" si="105">D134*D130</f>
        <v>0</v>
      </c>
      <c r="E135" s="390">
        <f t="shared" si="105"/>
        <v>0</v>
      </c>
      <c r="F135" s="390">
        <f t="shared" si="105"/>
        <v>0</v>
      </c>
      <c r="G135" s="390">
        <f t="shared" si="105"/>
        <v>0</v>
      </c>
      <c r="H135" s="390">
        <f t="shared" si="105"/>
        <v>0</v>
      </c>
      <c r="I135" s="390"/>
      <c r="J135" s="390"/>
      <c r="K135" s="390"/>
      <c r="L135" s="390"/>
      <c r="M135" s="491">
        <f>SUM(C135:H135)</f>
        <v>0</v>
      </c>
      <c r="U135"/>
      <c r="V135"/>
      <c r="W135"/>
      <c r="X135"/>
    </row>
    <row r="136" spans="1:24" x14ac:dyDescent="0.2">
      <c r="A136" s="390"/>
      <c r="B136" s="390" t="s">
        <v>175</v>
      </c>
      <c r="C136" s="390">
        <f>C134*C131</f>
        <v>0</v>
      </c>
      <c r="D136" s="390">
        <f t="shared" ref="D136:H136" si="106">D134*D131</f>
        <v>0</v>
      </c>
      <c r="E136" s="390">
        <f t="shared" si="106"/>
        <v>0</v>
      </c>
      <c r="F136" s="390">
        <f t="shared" si="106"/>
        <v>0</v>
      </c>
      <c r="G136" s="390">
        <f t="shared" si="106"/>
        <v>0</v>
      </c>
      <c r="H136" s="390">
        <f t="shared" si="106"/>
        <v>0</v>
      </c>
      <c r="I136" s="390"/>
      <c r="J136" s="390"/>
      <c r="K136" s="390"/>
      <c r="L136" s="390"/>
      <c r="M136" s="491">
        <f>SUM(C136:H136)</f>
        <v>0</v>
      </c>
      <c r="U136"/>
      <c r="V136"/>
      <c r="W136"/>
      <c r="X136"/>
    </row>
    <row r="137" spans="1:24" x14ac:dyDescent="0.2">
      <c r="A137" s="390"/>
      <c r="B137" s="390" t="s">
        <v>167</v>
      </c>
      <c r="C137" s="390">
        <f>1-C134</f>
        <v>0</v>
      </c>
      <c r="D137" s="390">
        <f t="shared" ref="D137:H137" si="107">1-D134</f>
        <v>0</v>
      </c>
      <c r="E137" s="390">
        <f t="shared" si="107"/>
        <v>1</v>
      </c>
      <c r="F137" s="390">
        <f t="shared" si="107"/>
        <v>1</v>
      </c>
      <c r="G137" s="390">
        <f t="shared" si="107"/>
        <v>0</v>
      </c>
      <c r="H137" s="390">
        <f t="shared" si="107"/>
        <v>0</v>
      </c>
      <c r="I137" s="390"/>
      <c r="J137" s="390"/>
      <c r="K137" s="390"/>
      <c r="L137" s="390"/>
      <c r="M137" s="491"/>
      <c r="U137"/>
      <c r="V137"/>
      <c r="W137"/>
      <c r="X137"/>
    </row>
    <row r="138" spans="1:24" x14ac:dyDescent="0.2">
      <c r="A138" s="390"/>
      <c r="B138" s="390" t="s">
        <v>176</v>
      </c>
      <c r="C138" s="390">
        <f>C137*C130</f>
        <v>0</v>
      </c>
      <c r="D138" s="390">
        <f t="shared" ref="D138:H138" si="108">D137*D130</f>
        <v>0</v>
      </c>
      <c r="E138" s="390">
        <f t="shared" si="108"/>
        <v>0</v>
      </c>
      <c r="F138" s="390">
        <f t="shared" si="108"/>
        <v>0</v>
      </c>
      <c r="G138" s="390">
        <f t="shared" si="108"/>
        <v>0</v>
      </c>
      <c r="H138" s="390">
        <f t="shared" si="108"/>
        <v>0</v>
      </c>
      <c r="I138" s="390"/>
      <c r="J138" s="390"/>
      <c r="K138" s="390"/>
      <c r="L138" s="390"/>
      <c r="M138" s="491">
        <f>SUM(C138:H138)</f>
        <v>0</v>
      </c>
      <c r="U138"/>
      <c r="V138"/>
      <c r="W138"/>
      <c r="X138"/>
    </row>
    <row r="139" spans="1:24" x14ac:dyDescent="0.2">
      <c r="A139" s="390"/>
      <c r="B139" s="390" t="s">
        <v>177</v>
      </c>
      <c r="C139" s="390">
        <f>C137*C131</f>
        <v>0</v>
      </c>
      <c r="D139" s="390">
        <f t="shared" ref="D139:H139" si="109">D137*D131</f>
        <v>0</v>
      </c>
      <c r="E139" s="390">
        <f t="shared" si="109"/>
        <v>0</v>
      </c>
      <c r="F139" s="390">
        <f t="shared" si="109"/>
        <v>0</v>
      </c>
      <c r="G139" s="390">
        <f t="shared" si="109"/>
        <v>0</v>
      </c>
      <c r="H139" s="390">
        <f t="shared" si="109"/>
        <v>0</v>
      </c>
      <c r="I139" s="390"/>
      <c r="J139" s="390"/>
      <c r="K139" s="390"/>
      <c r="L139" s="390"/>
      <c r="M139" s="491">
        <f>SUM(C139:H139)</f>
        <v>0</v>
      </c>
      <c r="U139"/>
      <c r="V139"/>
      <c r="W139"/>
      <c r="X139"/>
    </row>
    <row r="140" spans="1:24" x14ac:dyDescent="0.2">
      <c r="A140" s="390"/>
      <c r="B140" s="390"/>
      <c r="C140" s="390"/>
      <c r="D140" s="390"/>
      <c r="E140" s="390"/>
      <c r="F140" s="390"/>
      <c r="G140" s="390"/>
      <c r="H140" s="390"/>
      <c r="I140" s="390"/>
      <c r="J140" s="390"/>
      <c r="K140" s="390"/>
      <c r="L140" s="390"/>
      <c r="M140" s="491"/>
      <c r="U140"/>
      <c r="V140"/>
      <c r="W140"/>
      <c r="X140"/>
    </row>
    <row r="141" spans="1:24" x14ac:dyDescent="0.2">
      <c r="A141" s="390"/>
      <c r="B141" s="499" t="s">
        <v>165</v>
      </c>
      <c r="C141" s="499" t="s">
        <v>112</v>
      </c>
      <c r="D141" s="499" t="s">
        <v>171</v>
      </c>
      <c r="E141" s="499" t="s">
        <v>205</v>
      </c>
      <c r="F141" s="499" t="s">
        <v>116</v>
      </c>
      <c r="G141" s="499" t="s">
        <v>117</v>
      </c>
      <c r="H141" s="499" t="s">
        <v>118</v>
      </c>
      <c r="I141" s="499" t="s">
        <v>118</v>
      </c>
      <c r="J141" s="390"/>
      <c r="K141" s="390"/>
      <c r="L141" s="390"/>
      <c r="M141" s="500" t="s">
        <v>62</v>
      </c>
      <c r="U141"/>
      <c r="V141"/>
      <c r="W141"/>
      <c r="X141"/>
    </row>
    <row r="142" spans="1:24" x14ac:dyDescent="0.2">
      <c r="A142" s="390"/>
      <c r="B142" s="390" t="s">
        <v>165</v>
      </c>
      <c r="C142" s="390">
        <v>1</v>
      </c>
      <c r="D142" s="390">
        <v>2</v>
      </c>
      <c r="E142" s="390">
        <v>3</v>
      </c>
      <c r="F142" s="390">
        <v>4</v>
      </c>
      <c r="G142" s="390">
        <v>5</v>
      </c>
      <c r="H142" s="390">
        <v>6</v>
      </c>
      <c r="I142" s="390">
        <v>7</v>
      </c>
      <c r="J142" s="390"/>
      <c r="K142" s="390"/>
      <c r="L142" s="390"/>
      <c r="M142" s="491"/>
      <c r="U142"/>
      <c r="V142"/>
      <c r="W142"/>
      <c r="X142"/>
    </row>
    <row r="143" spans="1:24" x14ac:dyDescent="0.2">
      <c r="A143" s="390"/>
      <c r="B143" s="496" t="s">
        <v>210</v>
      </c>
      <c r="C143" s="494">
        <f>SUM(C$67:C$82)</f>
        <v>0</v>
      </c>
      <c r="D143" s="494">
        <f t="shared" ref="D143:I143" si="110">SUM(D$67:D$82)</f>
        <v>0</v>
      </c>
      <c r="E143" s="494">
        <f t="shared" si="110"/>
        <v>0</v>
      </c>
      <c r="F143" s="494">
        <f t="shared" si="110"/>
        <v>0</v>
      </c>
      <c r="G143" s="494">
        <f t="shared" si="110"/>
        <v>0</v>
      </c>
      <c r="H143" s="494">
        <f t="shared" si="110"/>
        <v>0</v>
      </c>
      <c r="I143" s="494">
        <f t="shared" si="110"/>
        <v>0</v>
      </c>
      <c r="J143" s="390"/>
      <c r="K143" s="390"/>
      <c r="L143" s="390"/>
      <c r="M143" s="495">
        <f t="shared" ref="M143:M144" si="111">SUM(C143:I143)</f>
        <v>0</v>
      </c>
      <c r="U143"/>
      <c r="V143"/>
      <c r="W143"/>
      <c r="X143"/>
    </row>
    <row r="144" spans="1:24" x14ac:dyDescent="0.2">
      <c r="A144" s="390"/>
      <c r="B144" s="496" t="s">
        <v>211</v>
      </c>
      <c r="C144" s="390">
        <f>SUM(C$61:C$66,C$83:C$84)</f>
        <v>0</v>
      </c>
      <c r="D144" s="390">
        <f t="shared" ref="D144:I144" si="112">SUM(D$61:D$66,D$83:D$84)</f>
        <v>0</v>
      </c>
      <c r="E144" s="390">
        <f t="shared" si="112"/>
        <v>0</v>
      </c>
      <c r="F144" s="390">
        <f t="shared" si="112"/>
        <v>0</v>
      </c>
      <c r="G144" s="390">
        <f t="shared" si="112"/>
        <v>0</v>
      </c>
      <c r="H144" s="390">
        <f t="shared" si="112"/>
        <v>0</v>
      </c>
      <c r="I144" s="390">
        <f t="shared" si="112"/>
        <v>0</v>
      </c>
      <c r="J144" s="390"/>
      <c r="K144" s="390"/>
      <c r="L144" s="390"/>
      <c r="M144" s="495">
        <f t="shared" si="111"/>
        <v>0</v>
      </c>
      <c r="U144"/>
      <c r="V144"/>
      <c r="W144"/>
      <c r="X144"/>
    </row>
    <row r="145" spans="1:24" x14ac:dyDescent="0.2">
      <c r="A145" s="390"/>
      <c r="B145" s="496" t="s">
        <v>212</v>
      </c>
      <c r="C145" s="497">
        <f>C143/16</f>
        <v>0</v>
      </c>
      <c r="D145" s="497">
        <f t="shared" ref="D145:I145" si="113">D143/16</f>
        <v>0</v>
      </c>
      <c r="E145" s="497">
        <f t="shared" si="113"/>
        <v>0</v>
      </c>
      <c r="F145" s="497">
        <f t="shared" si="113"/>
        <v>0</v>
      </c>
      <c r="G145" s="497">
        <f t="shared" si="113"/>
        <v>0</v>
      </c>
      <c r="H145" s="497">
        <f t="shared" si="113"/>
        <v>0</v>
      </c>
      <c r="I145" s="497">
        <f t="shared" si="113"/>
        <v>0</v>
      </c>
      <c r="J145" s="497"/>
      <c r="K145" s="497"/>
      <c r="L145" s="497"/>
      <c r="M145" s="498">
        <f>M143/16</f>
        <v>0</v>
      </c>
      <c r="T145"/>
      <c r="U145"/>
      <c r="V145"/>
      <c r="W145"/>
      <c r="X145"/>
    </row>
    <row r="146" spans="1:24" x14ac:dyDescent="0.2">
      <c r="A146" s="390"/>
      <c r="B146" s="496" t="s">
        <v>213</v>
      </c>
      <c r="C146" s="497">
        <f>C144/8</f>
        <v>0</v>
      </c>
      <c r="D146" s="497">
        <f t="shared" ref="D146:I146" si="114">D144/8</f>
        <v>0</v>
      </c>
      <c r="E146" s="497">
        <f t="shared" si="114"/>
        <v>0</v>
      </c>
      <c r="F146" s="497">
        <f t="shared" si="114"/>
        <v>0</v>
      </c>
      <c r="G146" s="497">
        <f t="shared" si="114"/>
        <v>0</v>
      </c>
      <c r="H146" s="497">
        <f t="shared" si="114"/>
        <v>0</v>
      </c>
      <c r="I146" s="497">
        <f t="shared" si="114"/>
        <v>0</v>
      </c>
      <c r="J146" s="497"/>
      <c r="K146" s="497"/>
      <c r="L146" s="497"/>
      <c r="M146" s="498">
        <f>M144/8</f>
        <v>0</v>
      </c>
      <c r="T146"/>
      <c r="U146"/>
      <c r="V146"/>
      <c r="W146"/>
      <c r="X146"/>
    </row>
    <row r="147" spans="1:24" x14ac:dyDescent="0.2">
      <c r="A147" s="390"/>
      <c r="B147" s="390" t="s">
        <v>166</v>
      </c>
      <c r="C147" s="390">
        <v>1</v>
      </c>
      <c r="D147" s="390">
        <v>0</v>
      </c>
      <c r="E147" s="390">
        <v>0</v>
      </c>
      <c r="F147" s="390">
        <v>1</v>
      </c>
      <c r="G147" s="390">
        <v>1</v>
      </c>
      <c r="H147" s="390">
        <v>1</v>
      </c>
      <c r="I147" s="390">
        <v>1</v>
      </c>
      <c r="J147" s="390"/>
      <c r="K147" s="390"/>
      <c r="L147" s="390"/>
      <c r="M147" s="491"/>
      <c r="U147"/>
      <c r="V147"/>
      <c r="W147"/>
      <c r="X147"/>
    </row>
    <row r="148" spans="1:24" x14ac:dyDescent="0.2">
      <c r="A148" s="390"/>
      <c r="B148" s="390" t="s">
        <v>174</v>
      </c>
      <c r="C148" s="390">
        <f>C147*C143</f>
        <v>0</v>
      </c>
      <c r="D148" s="390">
        <f t="shared" ref="D148:I148" si="115">D147*D143</f>
        <v>0</v>
      </c>
      <c r="E148" s="390">
        <f t="shared" si="115"/>
        <v>0</v>
      </c>
      <c r="F148" s="390">
        <f t="shared" si="115"/>
        <v>0</v>
      </c>
      <c r="G148" s="390">
        <f t="shared" si="115"/>
        <v>0</v>
      </c>
      <c r="H148" s="390">
        <f t="shared" si="115"/>
        <v>0</v>
      </c>
      <c r="I148" s="390">
        <f t="shared" si="115"/>
        <v>0</v>
      </c>
      <c r="J148" s="390"/>
      <c r="K148" s="390"/>
      <c r="L148" s="390"/>
      <c r="M148" s="491">
        <f>SUM(C148:I148)</f>
        <v>0</v>
      </c>
      <c r="U148"/>
      <c r="V148"/>
      <c r="W148"/>
      <c r="X148"/>
    </row>
    <row r="149" spans="1:24" x14ac:dyDescent="0.2">
      <c r="A149" s="390"/>
      <c r="B149" s="390" t="s">
        <v>175</v>
      </c>
      <c r="C149" s="390">
        <f>C147*C144</f>
        <v>0</v>
      </c>
      <c r="D149" s="390">
        <f t="shared" ref="D149:I149" si="116">D147*D144</f>
        <v>0</v>
      </c>
      <c r="E149" s="390">
        <f t="shared" si="116"/>
        <v>0</v>
      </c>
      <c r="F149" s="390">
        <f t="shared" si="116"/>
        <v>0</v>
      </c>
      <c r="G149" s="390">
        <f t="shared" si="116"/>
        <v>0</v>
      </c>
      <c r="H149" s="390">
        <f t="shared" si="116"/>
        <v>0</v>
      </c>
      <c r="I149" s="390">
        <f t="shared" si="116"/>
        <v>0</v>
      </c>
      <c r="J149" s="390"/>
      <c r="K149" s="390"/>
      <c r="L149" s="390"/>
      <c r="M149" s="491">
        <f>SUM(C149:I149)</f>
        <v>0</v>
      </c>
      <c r="U149"/>
      <c r="V149"/>
      <c r="W149"/>
      <c r="X149"/>
    </row>
    <row r="150" spans="1:24" x14ac:dyDescent="0.2">
      <c r="A150" s="390"/>
      <c r="B150" s="390" t="s">
        <v>167</v>
      </c>
      <c r="C150" s="390">
        <f>1-C147</f>
        <v>0</v>
      </c>
      <c r="D150" s="390">
        <f t="shared" ref="D150:I150" si="117">1-D147</f>
        <v>1</v>
      </c>
      <c r="E150" s="390">
        <f t="shared" si="117"/>
        <v>1</v>
      </c>
      <c r="F150" s="390">
        <f t="shared" si="117"/>
        <v>0</v>
      </c>
      <c r="G150" s="390">
        <f t="shared" si="117"/>
        <v>0</v>
      </c>
      <c r="H150" s="390">
        <f t="shared" si="117"/>
        <v>0</v>
      </c>
      <c r="I150" s="390">
        <f t="shared" si="117"/>
        <v>0</v>
      </c>
      <c r="J150" s="390"/>
      <c r="K150" s="390"/>
      <c r="L150" s="390"/>
      <c r="M150" s="491"/>
      <c r="U150"/>
      <c r="V150"/>
      <c r="W150"/>
      <c r="X150"/>
    </row>
    <row r="151" spans="1:24" x14ac:dyDescent="0.2">
      <c r="A151" s="390"/>
      <c r="B151" s="390" t="s">
        <v>176</v>
      </c>
      <c r="C151" s="390">
        <f>C150*C143</f>
        <v>0</v>
      </c>
      <c r="D151" s="390">
        <f t="shared" ref="D151:I151" si="118">D150*D143</f>
        <v>0</v>
      </c>
      <c r="E151" s="390">
        <f t="shared" si="118"/>
        <v>0</v>
      </c>
      <c r="F151" s="390">
        <f t="shared" si="118"/>
        <v>0</v>
      </c>
      <c r="G151" s="390">
        <f t="shared" si="118"/>
        <v>0</v>
      </c>
      <c r="H151" s="390">
        <f t="shared" si="118"/>
        <v>0</v>
      </c>
      <c r="I151" s="390">
        <f t="shared" si="118"/>
        <v>0</v>
      </c>
      <c r="J151" s="390"/>
      <c r="K151" s="390"/>
      <c r="L151" s="390"/>
      <c r="M151" s="491">
        <f>SUM(C151:I151)</f>
        <v>0</v>
      </c>
      <c r="U151"/>
      <c r="V151"/>
      <c r="W151"/>
      <c r="X151"/>
    </row>
    <row r="152" spans="1:24" x14ac:dyDescent="0.2">
      <c r="A152" s="390"/>
      <c r="B152" s="390" t="s">
        <v>177</v>
      </c>
      <c r="C152" s="390">
        <f>C150*C144</f>
        <v>0</v>
      </c>
      <c r="D152" s="390">
        <f t="shared" ref="D152:I152" si="119">D150*D144</f>
        <v>0</v>
      </c>
      <c r="E152" s="390">
        <f t="shared" si="119"/>
        <v>0</v>
      </c>
      <c r="F152" s="390">
        <f t="shared" si="119"/>
        <v>0</v>
      </c>
      <c r="G152" s="390">
        <f t="shared" si="119"/>
        <v>0</v>
      </c>
      <c r="H152" s="390">
        <f t="shared" si="119"/>
        <v>0</v>
      </c>
      <c r="I152" s="390">
        <f t="shared" si="119"/>
        <v>0</v>
      </c>
      <c r="J152" s="390"/>
      <c r="K152" s="390"/>
      <c r="L152" s="390"/>
      <c r="M152" s="491">
        <f>SUM(C152:I152)</f>
        <v>0</v>
      </c>
      <c r="U152"/>
      <c r="V152"/>
      <c r="W152"/>
      <c r="X152"/>
    </row>
    <row r="160" spans="1:24" x14ac:dyDescent="0.2">
      <c r="A160" s="510" t="s">
        <v>216</v>
      </c>
      <c r="B160" s="501"/>
      <c r="C160" s="501"/>
      <c r="D160" s="501"/>
      <c r="E160" s="501"/>
      <c r="F160" s="501"/>
      <c r="G160" s="501"/>
      <c r="H160" s="501"/>
      <c r="I160" s="501"/>
      <c r="J160" s="501"/>
      <c r="K160" s="501"/>
      <c r="L160" s="501"/>
      <c r="M160" s="501"/>
    </row>
    <row r="161" spans="1:13" x14ac:dyDescent="0.2">
      <c r="A161" s="501"/>
      <c r="B161" s="501"/>
      <c r="C161" s="501"/>
      <c r="D161" s="501"/>
      <c r="E161" s="501"/>
      <c r="F161" s="501"/>
      <c r="G161" s="501"/>
      <c r="H161" s="501"/>
      <c r="I161" s="501"/>
      <c r="J161" s="501"/>
      <c r="K161" s="501"/>
      <c r="L161" s="501"/>
      <c r="M161" s="501"/>
    </row>
    <row r="162" spans="1:13" x14ac:dyDescent="0.2">
      <c r="A162" s="504" t="s">
        <v>6</v>
      </c>
      <c r="B162" s="501" t="str">
        <f>MID(Data_count!B8,18,8)</f>
        <v/>
      </c>
      <c r="C162" s="501" t="str">
        <f>IF(B162="SWISS10","OK: Reprendre les valeurs ci-dessus",IF(OR(B162="SPCH13",B162="SWISS7"),"OK: Extrapoler les valeurs ci-dessus","Ne rien faire"))</f>
        <v>Ne rien faire</v>
      </c>
      <c r="D162" s="501"/>
      <c r="E162" s="501"/>
      <c r="F162" s="501"/>
      <c r="G162" s="501"/>
      <c r="H162" s="501"/>
      <c r="I162" s="501"/>
      <c r="J162" s="501"/>
      <c r="K162" s="501"/>
      <c r="L162" s="501"/>
      <c r="M162" s="501"/>
    </row>
    <row r="163" spans="1:13" x14ac:dyDescent="0.2">
      <c r="A163" s="501"/>
      <c r="B163" s="502"/>
      <c r="C163" s="503" t="s">
        <v>112</v>
      </c>
      <c r="D163" s="503" t="s">
        <v>113</v>
      </c>
      <c r="E163" s="503" t="s">
        <v>131</v>
      </c>
      <c r="F163" s="503" t="s">
        <v>168</v>
      </c>
      <c r="G163" s="503" t="s">
        <v>133</v>
      </c>
      <c r="H163" s="503" t="s">
        <v>169</v>
      </c>
      <c r="I163" s="503" t="s">
        <v>170</v>
      </c>
      <c r="J163" s="503" t="s">
        <v>116</v>
      </c>
      <c r="K163" s="503" t="s">
        <v>117</v>
      </c>
      <c r="L163" s="503" t="s">
        <v>118</v>
      </c>
      <c r="M163" s="505" t="s">
        <v>62</v>
      </c>
    </row>
    <row r="164" spans="1:13" x14ac:dyDescent="0.2">
      <c r="A164" s="501"/>
      <c r="B164" s="503" t="s">
        <v>214</v>
      </c>
      <c r="C164" s="507" t="str">
        <f>IF(LEFT($C$162,2)&lt;&gt;"OK","",IF($B$162="SWISS10",C93,C106))</f>
        <v/>
      </c>
      <c r="D164" s="507" t="str">
        <f>IF(LEFT($C$162,2)&lt;&gt;"OK","",IF($B$162="SWISS10",D93,D106))</f>
        <v/>
      </c>
      <c r="E164" s="507" t="str">
        <f>IF(LEFT($C$162,2)&lt;&gt;"OK","",IF($B$162="SWISS10",E93,E106*E173))</f>
        <v/>
      </c>
      <c r="F164" s="507" t="str">
        <f>IF(LEFT($C$162,2)&lt;&gt;"OK","",IF($B$162="SWISS10",F93,E106*F173))</f>
        <v/>
      </c>
      <c r="G164" s="507" t="str">
        <f>IF(LEFT($C$162,2)&lt;&gt;"OK","",IF($B$162="SWISS10",G93,F106*G173))</f>
        <v/>
      </c>
      <c r="H164" s="507" t="str">
        <f>IF(LEFT($C$162,2)&lt;&gt;"OK","",IF($B$162="SWISS10",H93,F106*H173))</f>
        <v/>
      </c>
      <c r="I164" s="507" t="str">
        <f>IF(LEFT($C$162,2)&lt;&gt;"OK","",IF($B$162="SWISS10",I93,F106*I173))</f>
        <v/>
      </c>
      <c r="J164" s="507" t="str">
        <f>IF(LEFT($C$162,2)&lt;&gt;"OK","",IF($B$162="SWISS10",J93,G106))</f>
        <v/>
      </c>
      <c r="K164" s="507" t="str">
        <f t="shared" ref="K164:L164" si="120">IF(LEFT($C$162,2)&lt;&gt;"OK","",IF($B$162="SWISS10",K93,H106))</f>
        <v/>
      </c>
      <c r="L164" s="507" t="str">
        <f t="shared" si="120"/>
        <v/>
      </c>
      <c r="M164" s="506" t="str">
        <f>IF(LEFT($C$162,2)&lt;&gt;"OK","",IF($B$162="SWISS10",M93,M106))</f>
        <v/>
      </c>
    </row>
    <row r="165" spans="1:13" x14ac:dyDescent="0.2">
      <c r="A165" s="501"/>
      <c r="B165" s="503" t="s">
        <v>215</v>
      </c>
      <c r="C165" s="507" t="str">
        <f>IF(LEFT($C$162,2)&lt;&gt;"OK","",IF($B$162="SWISS10",C94,C107))</f>
        <v/>
      </c>
      <c r="D165" s="507" t="str">
        <f>IF(LEFT($C$162,2)&lt;&gt;"OK","",IF($B$162="SWISS10",D94,D107))</f>
        <v/>
      </c>
      <c r="E165" s="507" t="str">
        <f>IF(LEFT($C$162,2)&lt;&gt;"OK","",IF($B$162="SWISS10",E94,E107*E174))</f>
        <v/>
      </c>
      <c r="F165" s="507" t="str">
        <f>IF(LEFT($C$162,2)&lt;&gt;"OK","",IF($B$162="SWISS10",F94,E107*F174))</f>
        <v/>
      </c>
      <c r="G165" s="507" t="str">
        <f>IF(LEFT($C$162,2)&lt;&gt;"OK","",IF($B$162="SWISS10",G94,F107*G174))</f>
        <v/>
      </c>
      <c r="H165" s="507" t="str">
        <f>IF(LEFT($C$162,2)&lt;&gt;"OK","",IF($B$162="SWISS10",H94,F107*H174))</f>
        <v/>
      </c>
      <c r="I165" s="507" t="str">
        <f>IF(LEFT($C$162,2)&lt;&gt;"OK","",IF($B$162="SWISS10",I94,F107*I174))</f>
        <v/>
      </c>
      <c r="J165" s="507" t="str">
        <f>IF(LEFT($C$162,2)&lt;&gt;"OK","",IF($B$162="SWISS10",J94,G107))</f>
        <v/>
      </c>
      <c r="K165" s="507" t="str">
        <f t="shared" ref="K165" si="121">IF(LEFT($C$162,2)&lt;&gt;"OK","",IF($B$162="SWISS10",K94,H107))</f>
        <v/>
      </c>
      <c r="L165" s="507" t="str">
        <f t="shared" ref="L165" si="122">IF(LEFT($C$162,2)&lt;&gt;"OK","",IF($B$162="SWISS10",L94,I107))</f>
        <v/>
      </c>
      <c r="M165" s="506" t="str">
        <f>IF(LEFT($C$162,2)&lt;&gt;"OK","",IF($B$162="SWISS10",M94,M107))</f>
        <v/>
      </c>
    </row>
    <row r="170" spans="1:13" x14ac:dyDescent="0.2">
      <c r="B170" s="511" t="s">
        <v>236</v>
      </c>
      <c r="C170" s="512"/>
      <c r="D170" s="512"/>
      <c r="E170" s="512"/>
      <c r="F170" s="513"/>
      <c r="G170" s="513"/>
      <c r="H170" s="513"/>
      <c r="I170" s="513"/>
      <c r="J170" s="513"/>
      <c r="K170" s="513"/>
      <c r="L170" s="514"/>
    </row>
    <row r="171" spans="1:13" x14ac:dyDescent="0.2">
      <c r="B171" s="515"/>
      <c r="C171" s="67"/>
      <c r="D171" s="67"/>
      <c r="E171" s="67"/>
      <c r="F171" s="67"/>
      <c r="G171" s="67"/>
      <c r="H171" s="67"/>
      <c r="I171" s="67"/>
      <c r="J171" s="67"/>
      <c r="K171" s="67"/>
      <c r="L171" s="516"/>
    </row>
    <row r="172" spans="1:13" x14ac:dyDescent="0.2">
      <c r="B172" s="517"/>
      <c r="C172" s="508" t="s">
        <v>219</v>
      </c>
      <c r="D172" s="508" t="s">
        <v>221</v>
      </c>
      <c r="E172" s="508" t="s">
        <v>223</v>
      </c>
      <c r="F172" s="508" t="s">
        <v>225</v>
      </c>
      <c r="G172" s="508" t="s">
        <v>226</v>
      </c>
      <c r="H172" s="508" t="s">
        <v>228</v>
      </c>
      <c r="I172" s="508" t="s">
        <v>229</v>
      </c>
      <c r="J172" s="508" t="s">
        <v>230</v>
      </c>
      <c r="K172" s="508" t="s">
        <v>232</v>
      </c>
      <c r="L172" s="518" t="s">
        <v>234</v>
      </c>
    </row>
    <row r="173" spans="1:13" x14ac:dyDescent="0.2">
      <c r="B173" s="519" t="s">
        <v>217</v>
      </c>
      <c r="C173" s="524">
        <v>1</v>
      </c>
      <c r="D173" s="524">
        <v>1</v>
      </c>
      <c r="E173" s="509">
        <v>0.995</v>
      </c>
      <c r="F173" s="509">
        <v>5.0000000000000001E-3</v>
      </c>
      <c r="G173" s="509">
        <v>0.90100000000000002</v>
      </c>
      <c r="H173" s="509">
        <v>6.2E-2</v>
      </c>
      <c r="I173" s="509">
        <v>3.6999999999999998E-2</v>
      </c>
      <c r="J173" s="524">
        <v>1</v>
      </c>
      <c r="K173" s="524">
        <v>1</v>
      </c>
      <c r="L173" s="525">
        <v>1</v>
      </c>
    </row>
    <row r="174" spans="1:13" x14ac:dyDescent="0.2">
      <c r="B174" s="519" t="s">
        <v>218</v>
      </c>
      <c r="C174" s="524">
        <v>1</v>
      </c>
      <c r="D174" s="524">
        <v>1</v>
      </c>
      <c r="E174" s="509">
        <v>0.997</v>
      </c>
      <c r="F174" s="509">
        <v>3.0000000000000001E-3</v>
      </c>
      <c r="G174" s="509">
        <v>0.92400000000000004</v>
      </c>
      <c r="H174" s="509">
        <v>4.3999999999999997E-2</v>
      </c>
      <c r="I174" s="509">
        <v>3.2000000000000001E-2</v>
      </c>
      <c r="J174" s="524">
        <v>1</v>
      </c>
      <c r="K174" s="524">
        <v>1</v>
      </c>
      <c r="L174" s="525">
        <v>1</v>
      </c>
    </row>
    <row r="175" spans="1:13" x14ac:dyDescent="0.2">
      <c r="B175" s="520"/>
      <c r="C175" s="521" t="s">
        <v>220</v>
      </c>
      <c r="D175" s="521" t="s">
        <v>222</v>
      </c>
      <c r="E175" s="521" t="s">
        <v>224</v>
      </c>
      <c r="F175" s="521" t="s">
        <v>224</v>
      </c>
      <c r="G175" s="521" t="s">
        <v>227</v>
      </c>
      <c r="H175" s="521" t="s">
        <v>227</v>
      </c>
      <c r="I175" s="521" t="s">
        <v>227</v>
      </c>
      <c r="J175" s="521" t="s">
        <v>231</v>
      </c>
      <c r="K175" s="521" t="s">
        <v>233</v>
      </c>
      <c r="L175" s="522" t="s">
        <v>235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2" ht="15.75" customHeight="1" x14ac:dyDescent="0.25">
      <c r="A1" s="12">
        <f>Data_count!B3</f>
        <v>0</v>
      </c>
      <c r="K1" s="13"/>
    </row>
    <row r="2" spans="1:12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2" ht="19.5" customHeight="1" x14ac:dyDescent="0.25">
      <c r="A3" s="14">
        <f>Data_count!B10</f>
        <v>0</v>
      </c>
      <c r="G3" s="15"/>
      <c r="K3" s="16">
        <f>Data_count!B7</f>
        <v>0</v>
      </c>
    </row>
    <row r="4" spans="1:12" ht="13.9" customHeight="1" x14ac:dyDescent="0.2">
      <c r="A4" s="14" t="s">
        <v>64</v>
      </c>
      <c r="B4" s="17">
        <f>Data_count!B13</f>
        <v>0</v>
      </c>
      <c r="K4" s="16">
        <f>Data_count!B8</f>
        <v>0</v>
      </c>
    </row>
    <row r="5" spans="1:12" ht="12.75" customHeight="1" x14ac:dyDescent="0.2">
      <c r="A5" s="14" t="s">
        <v>65</v>
      </c>
      <c r="B5" s="17">
        <f>Data_count!B14</f>
        <v>0</v>
      </c>
      <c r="K5" s="16">
        <f>Data_count!B9</f>
        <v>0</v>
      </c>
    </row>
    <row r="6" spans="1:12" ht="10.9" customHeight="1" x14ac:dyDescent="0.2">
      <c r="A6" s="14"/>
      <c r="C6" s="18"/>
      <c r="K6" s="1"/>
    </row>
    <row r="7" spans="1:12" ht="15.75" customHeight="1" x14ac:dyDescent="0.25">
      <c r="A7" s="14"/>
      <c r="C7" s="18"/>
      <c r="G7" s="19">
        <f>Data_count!B11</f>
        <v>0</v>
      </c>
    </row>
    <row r="8" spans="1:12" ht="13.5" customHeight="1" x14ac:dyDescent="0.2">
      <c r="B8" s="14"/>
      <c r="C8" s="18"/>
    </row>
    <row r="9" spans="1:12" ht="21.75" customHeight="1" x14ac:dyDescent="0.2">
      <c r="C9" s="529" t="s">
        <v>66</v>
      </c>
      <c r="D9" s="529"/>
      <c r="E9" s="529"/>
      <c r="F9" s="529"/>
      <c r="G9" s="529"/>
      <c r="H9" s="529"/>
      <c r="I9" s="529"/>
      <c r="J9" s="529"/>
      <c r="K9" s="529"/>
    </row>
    <row r="10" spans="1:12" ht="12.75" customHeight="1" x14ac:dyDescent="0.2">
      <c r="C10" s="530" t="s">
        <v>67</v>
      </c>
      <c r="D10" s="530"/>
      <c r="E10" s="530"/>
      <c r="F10" s="531" t="s">
        <v>68</v>
      </c>
      <c r="G10" s="531"/>
      <c r="H10" s="531" t="s">
        <v>69</v>
      </c>
      <c r="I10" s="531"/>
      <c r="J10" s="532" t="s">
        <v>70</v>
      </c>
      <c r="K10" s="532"/>
    </row>
    <row r="11" spans="1:12" ht="13.15" customHeight="1" x14ac:dyDescent="0.2">
      <c r="C11" s="20" t="s">
        <v>53</v>
      </c>
      <c r="D11" s="21" t="s">
        <v>71</v>
      </c>
      <c r="E11" s="21" t="s">
        <v>52</v>
      </c>
      <c r="F11" s="21" t="s">
        <v>71</v>
      </c>
      <c r="G11" s="21" t="s">
        <v>52</v>
      </c>
      <c r="H11" s="21" t="s">
        <v>71</v>
      </c>
      <c r="I11" s="21" t="s">
        <v>52</v>
      </c>
      <c r="J11" s="22" t="s">
        <v>71</v>
      </c>
      <c r="K11" s="23" t="s">
        <v>52</v>
      </c>
      <c r="L11" s="375" t="s">
        <v>163</v>
      </c>
    </row>
    <row r="12" spans="1:12" ht="13.15" customHeight="1" x14ac:dyDescent="0.2">
      <c r="B12" s="24" t="s">
        <v>72</v>
      </c>
      <c r="C12" s="25">
        <f>Data_day!B91</f>
        <v>0</v>
      </c>
      <c r="D12" s="26">
        <f>Data_day!B29</f>
        <v>0</v>
      </c>
      <c r="E12" s="26">
        <f>Data_day!B60</f>
        <v>0</v>
      </c>
      <c r="F12" s="26">
        <f t="shared" ref="F12:G16" si="0">D12-H12</f>
        <v>0</v>
      </c>
      <c r="G12" s="26">
        <f t="shared" si="0"/>
        <v>0</v>
      </c>
      <c r="H12" s="26">
        <f>Data_day!B31</f>
        <v>0</v>
      </c>
      <c r="I12" s="26">
        <f>Data_day!B62</f>
        <v>0</v>
      </c>
      <c r="J12" s="27" t="e">
        <f t="shared" ref="J12:K16" si="1">100/D12*H12%</f>
        <v>#DIV/0!</v>
      </c>
      <c r="K12" s="28" t="e">
        <f t="shared" si="1"/>
        <v>#DIV/0!</v>
      </c>
      <c r="L12" s="380" t="e">
        <f>(I12+H12)/C12</f>
        <v>#DIV/0!</v>
      </c>
    </row>
    <row r="13" spans="1:12" ht="13.15" customHeight="1" x14ac:dyDescent="0.2">
      <c r="B13" s="29" t="s">
        <v>73</v>
      </c>
      <c r="C13" s="30">
        <f>Data_day!C91</f>
        <v>0</v>
      </c>
      <c r="D13" s="31">
        <f>Data_day!C29</f>
        <v>0</v>
      </c>
      <c r="E13" s="31">
        <f>Data_day!C60</f>
        <v>0</v>
      </c>
      <c r="F13" s="31">
        <f t="shared" si="0"/>
        <v>0</v>
      </c>
      <c r="G13" s="31">
        <f t="shared" si="0"/>
        <v>0</v>
      </c>
      <c r="H13" s="31">
        <f>Data_day!C31</f>
        <v>0</v>
      </c>
      <c r="I13" s="31">
        <f>Data_day!C62</f>
        <v>0</v>
      </c>
      <c r="J13" s="32" t="e">
        <f t="shared" si="1"/>
        <v>#DIV/0!</v>
      </c>
      <c r="K13" s="33" t="e">
        <f t="shared" si="1"/>
        <v>#DIV/0!</v>
      </c>
      <c r="L13" s="380" t="e">
        <f t="shared" ref="L13:L22" si="2">(I13+H13)/C13</f>
        <v>#DIV/0!</v>
      </c>
    </row>
    <row r="14" spans="1:12" ht="13.15" customHeight="1" x14ac:dyDescent="0.2">
      <c r="B14" s="29" t="s">
        <v>74</v>
      </c>
      <c r="C14" s="30">
        <f>Data_day!D91</f>
        <v>0</v>
      </c>
      <c r="D14" s="31">
        <f>Data_day!D29</f>
        <v>0</v>
      </c>
      <c r="E14" s="31">
        <f>Data_day!D60</f>
        <v>0</v>
      </c>
      <c r="F14" s="31">
        <f t="shared" si="0"/>
        <v>0</v>
      </c>
      <c r="G14" s="31">
        <f t="shared" si="0"/>
        <v>0</v>
      </c>
      <c r="H14" s="31">
        <f>Data_day!D31</f>
        <v>0</v>
      </c>
      <c r="I14" s="31">
        <f>Data_day!D62</f>
        <v>0</v>
      </c>
      <c r="J14" s="32" t="e">
        <f t="shared" si="1"/>
        <v>#DIV/0!</v>
      </c>
      <c r="K14" s="33" t="e">
        <f t="shared" si="1"/>
        <v>#DIV/0!</v>
      </c>
      <c r="L14" s="380" t="e">
        <f t="shared" si="2"/>
        <v>#DIV/0!</v>
      </c>
    </row>
    <row r="15" spans="1:12" ht="13.15" customHeight="1" x14ac:dyDescent="0.2">
      <c r="B15" s="29" t="s">
        <v>75</v>
      </c>
      <c r="C15" s="30">
        <f>Data_day!E91</f>
        <v>0</v>
      </c>
      <c r="D15" s="31">
        <f>Data_day!E29</f>
        <v>0</v>
      </c>
      <c r="E15" s="31">
        <f>Data_day!E60</f>
        <v>0</v>
      </c>
      <c r="F15" s="31">
        <f t="shared" si="0"/>
        <v>0</v>
      </c>
      <c r="G15" s="31">
        <f t="shared" si="0"/>
        <v>0</v>
      </c>
      <c r="H15" s="31">
        <f>Data_day!E31</f>
        <v>0</v>
      </c>
      <c r="I15" s="31">
        <f>Data_day!E62</f>
        <v>0</v>
      </c>
      <c r="J15" s="32" t="e">
        <f t="shared" si="1"/>
        <v>#DIV/0!</v>
      </c>
      <c r="K15" s="33" t="e">
        <f t="shared" si="1"/>
        <v>#DIV/0!</v>
      </c>
      <c r="L15" s="380" t="e">
        <f t="shared" si="2"/>
        <v>#DIV/0!</v>
      </c>
    </row>
    <row r="16" spans="1:12" ht="13.15" customHeight="1" x14ac:dyDescent="0.2">
      <c r="B16" s="34" t="s">
        <v>76</v>
      </c>
      <c r="C16" s="35">
        <f>Data_day!F91</f>
        <v>0</v>
      </c>
      <c r="D16" s="36">
        <f>Data_day!F29</f>
        <v>0</v>
      </c>
      <c r="E16" s="36">
        <f>Data_day!F60</f>
        <v>0</v>
      </c>
      <c r="F16" s="36">
        <f t="shared" si="0"/>
        <v>0</v>
      </c>
      <c r="G16" s="36">
        <f t="shared" si="0"/>
        <v>0</v>
      </c>
      <c r="H16" s="36">
        <f>Data_day!F31</f>
        <v>0</v>
      </c>
      <c r="I16" s="36">
        <f>Data_day!F62</f>
        <v>0</v>
      </c>
      <c r="J16" s="37" t="e">
        <f t="shared" si="1"/>
        <v>#DIV/0!</v>
      </c>
      <c r="K16" s="38" t="e">
        <f t="shared" si="1"/>
        <v>#DIV/0!</v>
      </c>
      <c r="L16" s="380" t="e">
        <f t="shared" si="2"/>
        <v>#DIV/0!</v>
      </c>
    </row>
    <row r="17" spans="1:12" ht="13.15" customHeight="1" x14ac:dyDescent="0.2">
      <c r="B17" s="39"/>
    </row>
    <row r="18" spans="1:12" ht="13.15" customHeight="1" x14ac:dyDescent="0.2">
      <c r="B18" s="40" t="s">
        <v>77</v>
      </c>
      <c r="C18" s="41">
        <f>Data_day!G91</f>
        <v>0</v>
      </c>
      <c r="D18" s="42">
        <f>Data_day!G29</f>
        <v>0</v>
      </c>
      <c r="E18" s="42">
        <f>Data_day!G60</f>
        <v>0</v>
      </c>
      <c r="F18" s="42">
        <f>D18-H18</f>
        <v>0</v>
      </c>
      <c r="G18" s="42">
        <f>E18-I18</f>
        <v>0</v>
      </c>
      <c r="H18" s="42">
        <f>Data_day!G31</f>
        <v>0</v>
      </c>
      <c r="I18" s="42">
        <f>Data_day!G62</f>
        <v>0</v>
      </c>
      <c r="J18" s="43" t="e">
        <f>100/D18*H18%</f>
        <v>#DIV/0!</v>
      </c>
      <c r="K18" s="44" t="e">
        <f>100/E18*I18%</f>
        <v>#DIV/0!</v>
      </c>
      <c r="L18" s="380" t="e">
        <f t="shared" si="2"/>
        <v>#DIV/0!</v>
      </c>
    </row>
    <row r="19" spans="1:12" ht="13.15" customHeight="1" x14ac:dyDescent="0.2">
      <c r="B19" s="45" t="s">
        <v>78</v>
      </c>
      <c r="C19" s="46">
        <f>Data_day!H91</f>
        <v>0</v>
      </c>
      <c r="D19" s="47">
        <f>Data_day!H29</f>
        <v>0</v>
      </c>
      <c r="E19" s="47">
        <f>Data_day!H60</f>
        <v>0</v>
      </c>
      <c r="F19" s="47">
        <f>D19-H19</f>
        <v>0</v>
      </c>
      <c r="G19" s="47">
        <f>E19-I19</f>
        <v>0</v>
      </c>
      <c r="H19" s="47">
        <f>Data_day!H31</f>
        <v>0</v>
      </c>
      <c r="I19" s="47">
        <f>Data_day!H62</f>
        <v>0</v>
      </c>
      <c r="J19" s="48" t="e">
        <f>100/D19*H19%</f>
        <v>#DIV/0!</v>
      </c>
      <c r="K19" s="49" t="e">
        <f>100/E19*I19%</f>
        <v>#DIV/0!</v>
      </c>
      <c r="L19" s="380" t="e">
        <f t="shared" si="2"/>
        <v>#DIV/0!</v>
      </c>
    </row>
    <row r="20" spans="1:12" ht="13.15" customHeight="1" x14ac:dyDescent="0.2">
      <c r="B20" s="39"/>
    </row>
    <row r="21" spans="1:12" ht="15.6" customHeight="1" x14ac:dyDescent="0.2">
      <c r="A21" s="50" t="s">
        <v>79</v>
      </c>
      <c r="B21" s="51"/>
      <c r="C21" s="52">
        <f t="shared" ref="C21:I21" si="3">AVERAGE(C12:C16)</f>
        <v>0</v>
      </c>
      <c r="D21" s="53">
        <f t="shared" si="3"/>
        <v>0</v>
      </c>
      <c r="E21" s="53">
        <f t="shared" si="3"/>
        <v>0</v>
      </c>
      <c r="F21" s="53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4" t="e">
        <f>100/D21*H21%</f>
        <v>#DIV/0!</v>
      </c>
      <c r="K21" s="55" t="e">
        <f>100/E21*I21%</f>
        <v>#DIV/0!</v>
      </c>
      <c r="L21" s="380" t="e">
        <f t="shared" si="2"/>
        <v>#DIV/0!</v>
      </c>
    </row>
    <row r="22" spans="1:12" ht="15" customHeight="1" x14ac:dyDescent="0.2">
      <c r="A22" s="56" t="s">
        <v>80</v>
      </c>
      <c r="B22" s="57"/>
      <c r="C22" s="58">
        <f t="shared" ref="C22:I22" si="4">AVERAGE(C12:C19)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60" t="e">
        <f>100/D22*H22%</f>
        <v>#DIV/0!</v>
      </c>
      <c r="K22" s="61" t="e">
        <f>100/E22*I22%</f>
        <v>#DIV/0!</v>
      </c>
      <c r="L22" s="380" t="e">
        <f t="shared" si="2"/>
        <v>#DIV/0!</v>
      </c>
    </row>
    <row r="23" spans="1:12" ht="21" customHeight="1" x14ac:dyDescent="0.2">
      <c r="A23" s="1">
        <f>Data_count!B12</f>
        <v>0</v>
      </c>
      <c r="C23" s="62"/>
    </row>
    <row r="24" spans="1:12" ht="9" customHeight="1" x14ac:dyDescent="0.2">
      <c r="I24" s="11"/>
      <c r="K24" s="1"/>
    </row>
    <row r="25" spans="1:12" s="1" customFormat="1" ht="9" customHeight="1" x14ac:dyDescent="0.2">
      <c r="B25" s="63"/>
      <c r="C25" s="64"/>
      <c r="D25" s="64"/>
      <c r="E25" s="64"/>
      <c r="F25" s="64"/>
      <c r="G25" s="65"/>
      <c r="H25" s="66"/>
      <c r="I25" s="11"/>
    </row>
    <row r="26" spans="1:12" s="1" customFormat="1" ht="9" customHeight="1" x14ac:dyDescent="0.2">
      <c r="B26" s="63"/>
      <c r="C26" s="64"/>
      <c r="D26" s="64"/>
      <c r="E26" s="64"/>
      <c r="F26" s="64"/>
      <c r="G26" s="65"/>
      <c r="H26" s="66"/>
      <c r="I26" s="11"/>
    </row>
    <row r="27" spans="1:12" s="1" customFormat="1" ht="19.149999999999999" customHeight="1" x14ac:dyDescent="0.2">
      <c r="C27" s="529" t="s">
        <v>81</v>
      </c>
      <c r="D27" s="529"/>
      <c r="E27" s="529"/>
      <c r="F27" s="529"/>
      <c r="G27" s="67"/>
      <c r="H27" s="11"/>
      <c r="I27" s="11"/>
    </row>
    <row r="28" spans="1:12" s="1" customFormat="1" ht="23.25" customHeight="1" x14ac:dyDescent="0.2">
      <c r="C28" s="533" t="s">
        <v>82</v>
      </c>
      <c r="D28" s="533"/>
      <c r="E28" s="534" t="s">
        <v>83</v>
      </c>
      <c r="F28" s="534"/>
      <c r="G28" s="67"/>
      <c r="H28" s="11"/>
      <c r="I28" s="11"/>
    </row>
    <row r="29" spans="1:12" s="1" customFormat="1" ht="12.6" customHeight="1" x14ac:dyDescent="0.2">
      <c r="A29" s="68" t="s">
        <v>84</v>
      </c>
      <c r="B29" s="69"/>
      <c r="C29" s="535">
        <v>1</v>
      </c>
      <c r="D29" s="535"/>
      <c r="E29" s="536">
        <f>Data_day!B2</f>
        <v>0</v>
      </c>
      <c r="F29" s="536"/>
      <c r="G29" s="67"/>
      <c r="H29" s="11"/>
      <c r="I29" s="11"/>
    </row>
    <row r="30" spans="1:12" s="1" customFormat="1" ht="12.6" customHeight="1" x14ac:dyDescent="0.2">
      <c r="A30" s="70" t="s">
        <v>85</v>
      </c>
      <c r="B30" s="71"/>
      <c r="C30" s="537">
        <v>1</v>
      </c>
      <c r="D30" s="537"/>
      <c r="E30" s="538">
        <f>Data_day!C2</f>
        <v>0</v>
      </c>
      <c r="F30" s="538"/>
      <c r="G30" s="67"/>
      <c r="H30" s="11"/>
      <c r="I30" s="11"/>
    </row>
    <row r="31" spans="1:12" s="1" customFormat="1" ht="12.6" customHeight="1" x14ac:dyDescent="0.2">
      <c r="A31" s="70" t="s">
        <v>86</v>
      </c>
      <c r="B31" s="71"/>
      <c r="C31" s="537">
        <v>1</v>
      </c>
      <c r="D31" s="537"/>
      <c r="E31" s="538">
        <f>Data_day!D2</f>
        <v>0</v>
      </c>
      <c r="F31" s="538"/>
      <c r="G31" s="67"/>
      <c r="H31" s="11"/>
      <c r="I31" s="11"/>
    </row>
    <row r="32" spans="1:12" s="1" customFormat="1" ht="12.6" customHeight="1" x14ac:dyDescent="0.2">
      <c r="A32" s="70" t="s">
        <v>87</v>
      </c>
      <c r="B32" s="71"/>
      <c r="C32" s="537">
        <v>1</v>
      </c>
      <c r="D32" s="537"/>
      <c r="E32" s="538">
        <f>Data_day!E2</f>
        <v>0</v>
      </c>
      <c r="F32" s="538"/>
      <c r="G32" s="67"/>
      <c r="H32" s="11"/>
      <c r="I32" s="11"/>
    </row>
    <row r="33" spans="1:12" s="1" customFormat="1" ht="12.6" customHeight="1" x14ac:dyDescent="0.2">
      <c r="A33" s="72" t="s">
        <v>88</v>
      </c>
      <c r="B33" s="73"/>
      <c r="C33" s="539">
        <v>1</v>
      </c>
      <c r="D33" s="539"/>
      <c r="E33" s="540">
        <f>Data_day!F2</f>
        <v>0</v>
      </c>
      <c r="F33" s="540"/>
      <c r="G33" s="67"/>
      <c r="H33" s="11"/>
      <c r="I33" s="11"/>
    </row>
    <row r="34" spans="1:12" s="1" customFormat="1" ht="12.6" customHeight="1" x14ac:dyDescent="0.2">
      <c r="A34" s="74"/>
      <c r="B34" s="74"/>
      <c r="C34" s="75"/>
      <c r="D34" s="75"/>
      <c r="E34" s="75"/>
      <c r="F34" s="75"/>
      <c r="G34" s="67"/>
      <c r="H34" s="11"/>
      <c r="I34" s="11"/>
    </row>
    <row r="35" spans="1:12" ht="12.6" customHeight="1" x14ac:dyDescent="0.2">
      <c r="A35" s="68" t="s">
        <v>89</v>
      </c>
      <c r="B35" s="69"/>
      <c r="C35" s="541">
        <v>1</v>
      </c>
      <c r="D35" s="541"/>
      <c r="E35" s="536">
        <f>Data_day!G2</f>
        <v>0</v>
      </c>
      <c r="F35" s="536"/>
      <c r="G35" s="67"/>
      <c r="I35" s="76"/>
      <c r="J35" s="76"/>
      <c r="K35" s="76"/>
    </row>
    <row r="36" spans="1:12" ht="12.6" customHeight="1" x14ac:dyDescent="0.2">
      <c r="A36" s="72" t="s">
        <v>90</v>
      </c>
      <c r="B36" s="73"/>
      <c r="C36" s="542">
        <v>1</v>
      </c>
      <c r="D36" s="542"/>
      <c r="E36" s="540">
        <f>Data_day!H2</f>
        <v>0</v>
      </c>
      <c r="F36" s="540"/>
      <c r="G36" s="67"/>
      <c r="H36" s="77" t="s">
        <v>91</v>
      </c>
      <c r="I36" s="76"/>
      <c r="J36" s="76"/>
      <c r="K36" s="76"/>
    </row>
    <row r="37" spans="1:12" s="1" customFormat="1" ht="12.6" customHeight="1" x14ac:dyDescent="0.2">
      <c r="C37" s="64"/>
      <c r="D37" s="64"/>
      <c r="E37" s="64"/>
      <c r="H37" s="11"/>
      <c r="I37" s="11"/>
    </row>
    <row r="38" spans="1:12" ht="9.6" customHeight="1" x14ac:dyDescent="0.2">
      <c r="B38" s="64"/>
      <c r="C38" s="78"/>
      <c r="D38" s="78"/>
      <c r="F38" s="79"/>
      <c r="G38" s="39"/>
      <c r="H38" s="78"/>
      <c r="I38" s="66"/>
      <c r="K38" s="1"/>
    </row>
    <row r="39" spans="1:12" ht="9.6" customHeight="1" x14ac:dyDescent="0.2">
      <c r="B39" s="64"/>
      <c r="C39" s="78"/>
      <c r="D39" s="78"/>
      <c r="F39" s="80"/>
      <c r="G39" s="39"/>
      <c r="H39" s="78"/>
      <c r="I39" s="66"/>
      <c r="K39" s="1"/>
    </row>
    <row r="40" spans="1:12" ht="9.6" customHeight="1" x14ac:dyDescent="0.2">
      <c r="B40" s="64"/>
      <c r="C40" s="78"/>
      <c r="D40" s="78"/>
      <c r="G40" s="79"/>
      <c r="H40" s="39"/>
      <c r="I40" s="78"/>
      <c r="J40" s="66"/>
    </row>
    <row r="41" spans="1:12" ht="9.6" customHeight="1" x14ac:dyDescent="0.2">
      <c r="B41" s="64"/>
      <c r="C41" s="78"/>
      <c r="D41" s="78"/>
      <c r="G41" s="39"/>
      <c r="H41" s="39"/>
      <c r="I41" s="78"/>
      <c r="J41" s="66"/>
    </row>
    <row r="42" spans="1:12" ht="18.600000000000001" customHeight="1" x14ac:dyDescent="0.2">
      <c r="C42" s="529" t="s">
        <v>92</v>
      </c>
      <c r="D42" s="529"/>
      <c r="E42" s="529"/>
      <c r="F42" s="529"/>
      <c r="G42" s="529"/>
      <c r="H42" s="529"/>
      <c r="I42" s="529"/>
      <c r="J42" s="529"/>
      <c r="K42" s="529"/>
    </row>
    <row r="43" spans="1:12" ht="12.6" customHeight="1" x14ac:dyDescent="0.2">
      <c r="C43" s="543" t="str">
        <f>C10</f>
        <v>Tous Véhicules</v>
      </c>
      <c r="D43" s="543"/>
      <c r="E43" s="543"/>
      <c r="F43" s="544" t="str">
        <f>F10</f>
        <v>Véhicules légers</v>
      </c>
      <c r="G43" s="544"/>
      <c r="H43" s="544" t="str">
        <f>H10</f>
        <v>Poids lourds</v>
      </c>
      <c r="I43" s="544"/>
      <c r="J43" s="532" t="str">
        <f t="shared" ref="J43:J49" si="5">J10</f>
        <v>% Poids lourds</v>
      </c>
      <c r="K43" s="532"/>
    </row>
    <row r="44" spans="1:12" ht="12.6" customHeight="1" x14ac:dyDescent="0.2">
      <c r="C44" s="20" t="str">
        <f>C11</f>
        <v>Section</v>
      </c>
      <c r="D44" s="21" t="str">
        <f>D11</f>
        <v>Dir1</v>
      </c>
      <c r="E44" s="21" t="str">
        <f>E11</f>
        <v>Dir 2</v>
      </c>
      <c r="F44" s="21" t="str">
        <f>F11</f>
        <v>Dir1</v>
      </c>
      <c r="G44" s="21" t="str">
        <f>G11</f>
        <v>Dir 2</v>
      </c>
      <c r="H44" s="21" t="str">
        <f>H11</f>
        <v>Dir1</v>
      </c>
      <c r="I44" s="21" t="str">
        <f>I11</f>
        <v>Dir 2</v>
      </c>
      <c r="J44" s="22" t="str">
        <f t="shared" si="5"/>
        <v>Dir1</v>
      </c>
      <c r="K44" s="23" t="str">
        <f t="shared" ref="K44:K49" si="6">K11</f>
        <v>Dir 2</v>
      </c>
      <c r="L44" s="375" t="s">
        <v>163</v>
      </c>
    </row>
    <row r="45" spans="1:12" ht="12.6" customHeight="1" x14ac:dyDescent="0.2">
      <c r="A45" s="81" t="s">
        <v>84</v>
      </c>
      <c r="B45" s="82"/>
      <c r="C45" s="83" t="e">
        <f t="shared" ref="C45:E49" si="7">INT((C12*$C29/$E29)+0.5)</f>
        <v>#DIV/0!</v>
      </c>
      <c r="D45" s="26" t="e">
        <f t="shared" si="7"/>
        <v>#DIV/0!</v>
      </c>
      <c r="E45" s="26" t="e">
        <f t="shared" si="7"/>
        <v>#DIV/0!</v>
      </c>
      <c r="F45" s="26" t="e">
        <f t="shared" ref="F45:G49" si="8">D45-H45</f>
        <v>#DIV/0!</v>
      </c>
      <c r="G45" s="26" t="e">
        <f t="shared" si="8"/>
        <v>#DIV/0!</v>
      </c>
      <c r="H45" s="26" t="e">
        <f t="shared" ref="H45:I49" si="9">INT((H12*$C29/$E29)+0.5)</f>
        <v>#DIV/0!</v>
      </c>
      <c r="I45" s="26" t="e">
        <f t="shared" si="9"/>
        <v>#DIV/0!</v>
      </c>
      <c r="J45" s="27" t="e">
        <f t="shared" si="5"/>
        <v>#DIV/0!</v>
      </c>
      <c r="K45" s="28" t="e">
        <f t="shared" si="6"/>
        <v>#DIV/0!</v>
      </c>
      <c r="L45" s="380" t="e">
        <f>(I45+H45)/C45</f>
        <v>#DIV/0!</v>
      </c>
    </row>
    <row r="46" spans="1:12" ht="12.6" customHeight="1" x14ac:dyDescent="0.2">
      <c r="A46" s="84" t="s">
        <v>85</v>
      </c>
      <c r="B46" s="85"/>
      <c r="C46" s="86" t="e">
        <f t="shared" si="7"/>
        <v>#DIV/0!</v>
      </c>
      <c r="D46" s="31" t="e">
        <f t="shared" si="7"/>
        <v>#DIV/0!</v>
      </c>
      <c r="E46" s="31" t="e">
        <f t="shared" si="7"/>
        <v>#DIV/0!</v>
      </c>
      <c r="F46" s="31" t="e">
        <f t="shared" si="8"/>
        <v>#DIV/0!</v>
      </c>
      <c r="G46" s="31" t="e">
        <f t="shared" si="8"/>
        <v>#DIV/0!</v>
      </c>
      <c r="H46" s="31" t="e">
        <f t="shared" si="9"/>
        <v>#DIV/0!</v>
      </c>
      <c r="I46" s="31" t="e">
        <f t="shared" si="9"/>
        <v>#DIV/0!</v>
      </c>
      <c r="J46" s="32" t="e">
        <f t="shared" si="5"/>
        <v>#DIV/0!</v>
      </c>
      <c r="K46" s="33" t="e">
        <f t="shared" si="6"/>
        <v>#DIV/0!</v>
      </c>
      <c r="L46" s="380" t="e">
        <f t="shared" ref="L46:L55" si="10">(I46+H46)/C46</f>
        <v>#DIV/0!</v>
      </c>
    </row>
    <row r="47" spans="1:12" ht="12.6" customHeight="1" x14ac:dyDescent="0.2">
      <c r="A47" s="84" t="s">
        <v>86</v>
      </c>
      <c r="B47" s="85"/>
      <c r="C47" s="86" t="e">
        <f t="shared" si="7"/>
        <v>#DIV/0!</v>
      </c>
      <c r="D47" s="31" t="e">
        <f t="shared" si="7"/>
        <v>#DIV/0!</v>
      </c>
      <c r="E47" s="31" t="e">
        <f t="shared" si="7"/>
        <v>#DIV/0!</v>
      </c>
      <c r="F47" s="31" t="e">
        <f t="shared" si="8"/>
        <v>#DIV/0!</v>
      </c>
      <c r="G47" s="31" t="e">
        <f t="shared" si="8"/>
        <v>#DIV/0!</v>
      </c>
      <c r="H47" s="31" t="e">
        <f t="shared" si="9"/>
        <v>#DIV/0!</v>
      </c>
      <c r="I47" s="31" t="e">
        <f t="shared" si="9"/>
        <v>#DIV/0!</v>
      </c>
      <c r="J47" s="32" t="e">
        <f t="shared" si="5"/>
        <v>#DIV/0!</v>
      </c>
      <c r="K47" s="33" t="e">
        <f t="shared" si="6"/>
        <v>#DIV/0!</v>
      </c>
      <c r="L47" s="380" t="e">
        <f t="shared" si="10"/>
        <v>#DIV/0!</v>
      </c>
    </row>
    <row r="48" spans="1:12" ht="12.6" customHeight="1" x14ac:dyDescent="0.2">
      <c r="A48" s="84" t="s">
        <v>87</v>
      </c>
      <c r="B48" s="85"/>
      <c r="C48" s="86" t="e">
        <f t="shared" si="7"/>
        <v>#DIV/0!</v>
      </c>
      <c r="D48" s="31" t="e">
        <f t="shared" si="7"/>
        <v>#DIV/0!</v>
      </c>
      <c r="E48" s="31" t="e">
        <f t="shared" si="7"/>
        <v>#DIV/0!</v>
      </c>
      <c r="F48" s="31" t="e">
        <f t="shared" si="8"/>
        <v>#DIV/0!</v>
      </c>
      <c r="G48" s="31" t="e">
        <f t="shared" si="8"/>
        <v>#DIV/0!</v>
      </c>
      <c r="H48" s="31" t="e">
        <f t="shared" si="9"/>
        <v>#DIV/0!</v>
      </c>
      <c r="I48" s="31" t="e">
        <f t="shared" si="9"/>
        <v>#DIV/0!</v>
      </c>
      <c r="J48" s="32" t="e">
        <f t="shared" si="5"/>
        <v>#DIV/0!</v>
      </c>
      <c r="K48" s="33" t="e">
        <f t="shared" si="6"/>
        <v>#DIV/0!</v>
      </c>
      <c r="L48" s="380" t="e">
        <f t="shared" si="10"/>
        <v>#DIV/0!</v>
      </c>
    </row>
    <row r="49" spans="1:12" ht="12.6" customHeight="1" x14ac:dyDescent="0.2">
      <c r="A49" s="87" t="s">
        <v>88</v>
      </c>
      <c r="B49" s="88"/>
      <c r="C49" s="89" t="e">
        <f t="shared" si="7"/>
        <v>#DIV/0!</v>
      </c>
      <c r="D49" s="36" t="e">
        <f t="shared" si="7"/>
        <v>#DIV/0!</v>
      </c>
      <c r="E49" s="36" t="e">
        <f t="shared" si="7"/>
        <v>#DIV/0!</v>
      </c>
      <c r="F49" s="36" t="e">
        <f t="shared" si="8"/>
        <v>#DIV/0!</v>
      </c>
      <c r="G49" s="36" t="e">
        <f t="shared" si="8"/>
        <v>#DIV/0!</v>
      </c>
      <c r="H49" s="36" t="e">
        <f t="shared" si="9"/>
        <v>#DIV/0!</v>
      </c>
      <c r="I49" s="36" t="e">
        <f t="shared" si="9"/>
        <v>#DIV/0!</v>
      </c>
      <c r="J49" s="37" t="e">
        <f t="shared" si="5"/>
        <v>#DIV/0!</v>
      </c>
      <c r="K49" s="38" t="e">
        <f t="shared" si="6"/>
        <v>#DIV/0!</v>
      </c>
      <c r="L49" s="380" t="e">
        <f t="shared" si="10"/>
        <v>#DIV/0!</v>
      </c>
    </row>
    <row r="50" spans="1:12" ht="12.6" customHeight="1" x14ac:dyDescent="0.2">
      <c r="A50" s="90"/>
      <c r="B50" s="90"/>
      <c r="C50" s="91"/>
      <c r="D50" s="91"/>
      <c r="E50" s="91"/>
      <c r="F50" s="91"/>
      <c r="G50" s="91"/>
      <c r="H50" s="91"/>
      <c r="I50" s="91"/>
      <c r="J50" s="92"/>
      <c r="K50" s="92"/>
    </row>
    <row r="51" spans="1:12" ht="12.6" customHeight="1" x14ac:dyDescent="0.2">
      <c r="A51" s="68" t="s">
        <v>89</v>
      </c>
      <c r="B51" s="69"/>
      <c r="C51" s="93" t="e">
        <f t="shared" ref="C51:E52" si="11">INT((C18*$C35/$E35)+0.5)</f>
        <v>#DIV/0!</v>
      </c>
      <c r="D51" s="42" t="e">
        <f t="shared" si="11"/>
        <v>#DIV/0!</v>
      </c>
      <c r="E51" s="42" t="e">
        <f t="shared" si="11"/>
        <v>#DIV/0!</v>
      </c>
      <c r="F51" s="42" t="e">
        <f>D51-H51</f>
        <v>#DIV/0!</v>
      </c>
      <c r="G51" s="42" t="e">
        <f>E51-I51</f>
        <v>#DIV/0!</v>
      </c>
      <c r="H51" s="42" t="e">
        <f>INT((H18*$C35/$E35)+0.5)</f>
        <v>#DIV/0!</v>
      </c>
      <c r="I51" s="42" t="e">
        <f>INT((I18*$C35/$E35)+0.5)</f>
        <v>#DIV/0!</v>
      </c>
      <c r="J51" s="43" t="e">
        <f>J18</f>
        <v>#DIV/0!</v>
      </c>
      <c r="K51" s="44" t="e">
        <f>K18</f>
        <v>#DIV/0!</v>
      </c>
      <c r="L51" s="380" t="e">
        <f t="shared" si="10"/>
        <v>#DIV/0!</v>
      </c>
    </row>
    <row r="52" spans="1:12" ht="12.6" customHeight="1" x14ac:dyDescent="0.2">
      <c r="A52" s="72" t="s">
        <v>90</v>
      </c>
      <c r="B52" s="73"/>
      <c r="C52" s="94" t="e">
        <f t="shared" si="11"/>
        <v>#DIV/0!</v>
      </c>
      <c r="D52" s="47" t="e">
        <f t="shared" si="11"/>
        <v>#DIV/0!</v>
      </c>
      <c r="E52" s="47" t="e">
        <f t="shared" si="11"/>
        <v>#DIV/0!</v>
      </c>
      <c r="F52" s="47" t="e">
        <f>D52-H52</f>
        <v>#DIV/0!</v>
      </c>
      <c r="G52" s="47" t="e">
        <f>E52-I52</f>
        <v>#DIV/0!</v>
      </c>
      <c r="H52" s="47" t="e">
        <f>INT((H19*$C36/$E36)+0.5)</f>
        <v>#DIV/0!</v>
      </c>
      <c r="I52" s="47" t="e">
        <f>INT((I19*$C36/$E36)+0.5)</f>
        <v>#DIV/0!</v>
      </c>
      <c r="J52" s="48" t="e">
        <f>J19</f>
        <v>#DIV/0!</v>
      </c>
      <c r="K52" s="49" t="e">
        <f>K19</f>
        <v>#DIV/0!</v>
      </c>
      <c r="L52" s="380" t="e">
        <f t="shared" si="10"/>
        <v>#DIV/0!</v>
      </c>
    </row>
    <row r="53" spans="1:12" ht="13.5" customHeight="1" x14ac:dyDescent="0.2">
      <c r="A53" s="67"/>
      <c r="B53" s="67"/>
      <c r="C53" s="95"/>
      <c r="D53" s="95"/>
      <c r="E53" s="95"/>
      <c r="F53" s="95"/>
      <c r="G53" s="95"/>
      <c r="H53" s="95"/>
      <c r="I53" s="95"/>
      <c r="J53" s="92"/>
      <c r="K53" s="92"/>
    </row>
    <row r="54" spans="1:12" ht="15" customHeight="1" x14ac:dyDescent="0.2">
      <c r="A54" s="96"/>
      <c r="B54" s="97" t="s">
        <v>93</v>
      </c>
      <c r="C54" s="98" t="e">
        <f>AVERAGE(C45:C49)</f>
        <v>#DIV/0!</v>
      </c>
      <c r="D54" s="99" t="e">
        <f>AVERAGE(D45:D49)</f>
        <v>#DIV/0!</v>
      </c>
      <c r="E54" s="99" t="e">
        <f>AVERAGE(E45:E49)</f>
        <v>#DIV/0!</v>
      </c>
      <c r="F54" s="99" t="e">
        <f>D54-H54</f>
        <v>#DIV/0!</v>
      </c>
      <c r="G54" s="99" t="e">
        <f>E54-I54</f>
        <v>#DIV/0!</v>
      </c>
      <c r="H54" s="99" t="e">
        <f>AVERAGE(H45:H49)</f>
        <v>#DIV/0!</v>
      </c>
      <c r="I54" s="99" t="e">
        <f>AVERAGE(I45:I49)</f>
        <v>#DIV/0!</v>
      </c>
      <c r="J54" s="100" t="e">
        <f>100/D54*H54%</f>
        <v>#DIV/0!</v>
      </c>
      <c r="K54" s="101" t="e">
        <f>100/E54*I54%</f>
        <v>#DIV/0!</v>
      </c>
      <c r="L54" s="380" t="e">
        <f t="shared" si="10"/>
        <v>#DIV/0!</v>
      </c>
    </row>
    <row r="55" spans="1:12" ht="15" customHeight="1" x14ac:dyDescent="0.2">
      <c r="A55" s="102"/>
      <c r="B55" s="103" t="s">
        <v>94</v>
      </c>
      <c r="C55" s="104" t="e">
        <f>AVERAGE(C45:C49,C51:C52)</f>
        <v>#DIV/0!</v>
      </c>
      <c r="D55" s="105" t="e">
        <f>AVERAGE(D45:D49,D51:D52)</f>
        <v>#DIV/0!</v>
      </c>
      <c r="E55" s="105" t="e">
        <f>AVERAGE(E45:E49,E51:E52)</f>
        <v>#DIV/0!</v>
      </c>
      <c r="F55" s="105" t="e">
        <f>D55-H55</f>
        <v>#DIV/0!</v>
      </c>
      <c r="G55" s="105" t="e">
        <f>E55-I55</f>
        <v>#DIV/0!</v>
      </c>
      <c r="H55" s="105" t="e">
        <f>AVERAGE(H45:H49,H51:H52)</f>
        <v>#DIV/0!</v>
      </c>
      <c r="I55" s="105" t="e">
        <f>AVERAGE(I45:I49,I51:I52)</f>
        <v>#DIV/0!</v>
      </c>
      <c r="J55" s="106" t="e">
        <f>100/D55*H55%</f>
        <v>#DIV/0!</v>
      </c>
      <c r="K55" s="107" t="e">
        <f>100/E55*I55%</f>
        <v>#DIV/0!</v>
      </c>
      <c r="L55" s="380" t="e">
        <f t="shared" si="10"/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65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545" t="str">
        <f>CV_H!C10</f>
        <v>Tous Véhicules</v>
      </c>
      <c r="D9" s="545"/>
      <c r="E9" s="545"/>
      <c r="F9" s="546" t="str">
        <f>CV_H!F10</f>
        <v>Véhicules légers</v>
      </c>
      <c r="G9" s="546"/>
      <c r="H9" s="547" t="str">
        <f>CV_H!H10</f>
        <v>Poids lourds</v>
      </c>
      <c r="I9" s="547"/>
      <c r="J9" s="548" t="str">
        <f>CV_H!J10</f>
        <v>% Poids lourds</v>
      </c>
      <c r="K9" s="548"/>
    </row>
    <row r="10" spans="1:11" ht="13.5" customHeight="1" x14ac:dyDescent="0.2">
      <c r="A10" s="39"/>
      <c r="B10" s="39"/>
      <c r="C10" s="109" t="s">
        <v>53</v>
      </c>
      <c r="D10" s="47" t="s">
        <v>71</v>
      </c>
      <c r="E10" s="47" t="s">
        <v>52</v>
      </c>
      <c r="F10" s="47" t="s">
        <v>71</v>
      </c>
      <c r="G10" s="47" t="s">
        <v>52</v>
      </c>
      <c r="H10" s="94" t="s">
        <v>71</v>
      </c>
      <c r="I10" s="47" t="s">
        <v>52</v>
      </c>
      <c r="J10" s="94" t="s">
        <v>71</v>
      </c>
      <c r="K10" s="110" t="s">
        <v>52</v>
      </c>
    </row>
    <row r="11" spans="1:11" ht="17.25" customHeight="1" x14ac:dyDescent="0.2">
      <c r="A11" s="111"/>
      <c r="B11" s="112" t="s">
        <v>93</v>
      </c>
      <c r="C11" s="113">
        <f>CV_H!C21</f>
        <v>0</v>
      </c>
      <c r="D11" s="114">
        <f>CV_H!D21</f>
        <v>0</v>
      </c>
      <c r="E11" s="114">
        <f>CV_H!E21</f>
        <v>0</v>
      </c>
      <c r="F11" s="114">
        <f>CV_H!F21</f>
        <v>0</v>
      </c>
      <c r="G11" s="114">
        <f>CV_H!G21</f>
        <v>0</v>
      </c>
      <c r="H11" s="114">
        <f>CV_H!H21</f>
        <v>0</v>
      </c>
      <c r="I11" s="114">
        <f>CV_H!I21</f>
        <v>0</v>
      </c>
      <c r="J11" s="115" t="e">
        <f>CV_H!J21</f>
        <v>#DIV/0!</v>
      </c>
      <c r="K11" s="116" t="e">
        <f>CV_H!K21</f>
        <v>#DIV/0!</v>
      </c>
    </row>
    <row r="12" spans="1:11" ht="17.25" customHeight="1" x14ac:dyDescent="0.2">
      <c r="A12" s="117"/>
      <c r="B12" s="118" t="s">
        <v>95</v>
      </c>
      <c r="C12" s="119">
        <f>CV_H!C22</f>
        <v>0</v>
      </c>
      <c r="D12" s="120">
        <f>CV_H!D22</f>
        <v>0</v>
      </c>
      <c r="E12" s="120">
        <f>CV_H!E22</f>
        <v>0</v>
      </c>
      <c r="F12" s="120">
        <f>CV_H!F22</f>
        <v>0</v>
      </c>
      <c r="G12" s="120">
        <f>CV_H!G22</f>
        <v>0</v>
      </c>
      <c r="H12" s="120">
        <f>CV_H!H22</f>
        <v>0</v>
      </c>
      <c r="I12" s="120">
        <f>CV_H!I22</f>
        <v>0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96</v>
      </c>
    </row>
    <row r="32" ht="13.5" thickBot="1" x14ac:dyDescent="0.25"/>
    <row r="33" spans="1:20" ht="12.75" customHeight="1" thickBot="1" x14ac:dyDescent="0.25">
      <c r="A33" s="549" t="s">
        <v>97</v>
      </c>
      <c r="B33" s="549"/>
      <c r="C33" s="549"/>
      <c r="D33" s="549"/>
      <c r="E33" s="39"/>
    </row>
    <row r="34" spans="1:20" ht="12" customHeight="1" thickBot="1" x14ac:dyDescent="0.25">
      <c r="A34" s="124" t="s">
        <v>98</v>
      </c>
      <c r="B34" s="125" t="s">
        <v>99</v>
      </c>
      <c r="C34" s="126" t="s">
        <v>100</v>
      </c>
      <c r="D34" s="127" t="s">
        <v>101</v>
      </c>
    </row>
    <row r="35" spans="1:20" ht="12" customHeight="1" x14ac:dyDescent="0.2">
      <c r="A35" s="129" t="s">
        <v>26</v>
      </c>
      <c r="B35" s="130" t="e">
        <f t="shared" ref="B35:B58" si="0">D35/$C$11</f>
        <v>#DIV/0!</v>
      </c>
      <c r="C35" s="130" t="e">
        <f>Data_day!M67</f>
        <v>#DIV/0!</v>
      </c>
      <c r="D35" s="131">
        <f>CV_C!I14</f>
        <v>0</v>
      </c>
    </row>
    <row r="36" spans="1:20" ht="12" customHeight="1" x14ac:dyDescent="0.2">
      <c r="A36" s="133" t="s">
        <v>27</v>
      </c>
      <c r="B36" s="134" t="e">
        <f t="shared" si="0"/>
        <v>#DIV/0!</v>
      </c>
      <c r="C36" s="134" t="e">
        <f>Data_day!M68</f>
        <v>#DIV/0!</v>
      </c>
      <c r="D36" s="135">
        <f>CV_C!I15</f>
        <v>0</v>
      </c>
    </row>
    <row r="37" spans="1:20" ht="12" customHeight="1" x14ac:dyDescent="0.2">
      <c r="A37" s="133" t="s">
        <v>28</v>
      </c>
      <c r="B37" s="134" t="e">
        <f t="shared" si="0"/>
        <v>#DIV/0!</v>
      </c>
      <c r="C37" s="134" t="e">
        <f>Data_day!M69</f>
        <v>#DIV/0!</v>
      </c>
      <c r="D37" s="135">
        <f>CV_C!I16</f>
        <v>0</v>
      </c>
    </row>
    <row r="38" spans="1:20" ht="12" customHeight="1" x14ac:dyDescent="0.2">
      <c r="A38" s="133" t="s">
        <v>29</v>
      </c>
      <c r="B38" s="134" t="e">
        <f t="shared" si="0"/>
        <v>#DIV/0!</v>
      </c>
      <c r="C38" s="134" t="e">
        <f>Data_day!M70</f>
        <v>#DIV/0!</v>
      </c>
      <c r="D38" s="135">
        <f>CV_C!I17</f>
        <v>0</v>
      </c>
    </row>
    <row r="39" spans="1:20" ht="12" customHeight="1" x14ac:dyDescent="0.2">
      <c r="A39" s="133" t="s">
        <v>30</v>
      </c>
      <c r="B39" s="134" t="e">
        <f t="shared" si="0"/>
        <v>#DIV/0!</v>
      </c>
      <c r="C39" s="134" t="e">
        <f>Data_day!M71</f>
        <v>#DIV/0!</v>
      </c>
      <c r="D39" s="135">
        <f>CV_C!I18</f>
        <v>0</v>
      </c>
      <c r="K39"/>
    </row>
    <row r="40" spans="1:20" ht="12" customHeight="1" x14ac:dyDescent="0.2">
      <c r="A40" s="133" t="s">
        <v>31</v>
      </c>
      <c r="B40" s="134" t="e">
        <f t="shared" si="0"/>
        <v>#DIV/0!</v>
      </c>
      <c r="C40" s="134" t="e">
        <f>Data_day!M72</f>
        <v>#DIV/0!</v>
      </c>
      <c r="D40" s="135">
        <f>CV_C!I19</f>
        <v>0</v>
      </c>
    </row>
    <row r="41" spans="1:20" ht="12" customHeight="1" x14ac:dyDescent="0.2">
      <c r="A41" s="133" t="s">
        <v>32</v>
      </c>
      <c r="B41" s="134" t="e">
        <f t="shared" si="0"/>
        <v>#DIV/0!</v>
      </c>
      <c r="C41" s="134" t="e">
        <f>Data_day!M73</f>
        <v>#DIV/0!</v>
      </c>
      <c r="D41" s="135">
        <f>CV_C!I20</f>
        <v>0</v>
      </c>
    </row>
    <row r="42" spans="1:20" ht="12" customHeight="1" x14ac:dyDescent="0.2">
      <c r="A42" s="140" t="s">
        <v>33</v>
      </c>
      <c r="B42" s="141" t="e">
        <f t="shared" si="0"/>
        <v>#DIV/0!</v>
      </c>
      <c r="C42" s="141" t="e">
        <f>Data_day!M74</f>
        <v>#DIV/0!</v>
      </c>
      <c r="D42" s="142">
        <f>CV_C!I21</f>
        <v>0</v>
      </c>
      <c r="P42" s="278"/>
      <c r="Q42" s="278"/>
      <c r="R42" s="278"/>
      <c r="S42" s="278"/>
      <c r="T42" s="278"/>
    </row>
    <row r="43" spans="1:20" ht="12" customHeight="1" thickBot="1" x14ac:dyDescent="0.25">
      <c r="A43" s="133" t="s">
        <v>34</v>
      </c>
      <c r="B43" s="134" t="e">
        <f t="shared" si="0"/>
        <v>#DIV/0!</v>
      </c>
      <c r="C43" s="134" t="e">
        <f>Data_day!M75</f>
        <v>#DIV/0!</v>
      </c>
      <c r="D43" s="135">
        <f>CV_C!I22</f>
        <v>0</v>
      </c>
      <c r="J43" s="278"/>
      <c r="K43" s="278"/>
      <c r="L43" s="278"/>
      <c r="M43" s="278"/>
      <c r="N43" s="278"/>
    </row>
    <row r="44" spans="1:20" ht="12" customHeight="1" x14ac:dyDescent="0.2">
      <c r="A44" s="133" t="s">
        <v>35</v>
      </c>
      <c r="B44" s="134" t="e">
        <f t="shared" si="0"/>
        <v>#DIV/0!</v>
      </c>
      <c r="C44" s="134" t="e">
        <f>Data_day!M76</f>
        <v>#DIV/0!</v>
      </c>
      <c r="D44" s="135">
        <f>CV_C!I23</f>
        <v>0</v>
      </c>
      <c r="F44" s="550" t="s">
        <v>182</v>
      </c>
      <c r="G44" s="551"/>
      <c r="H44" s="551"/>
      <c r="I44" s="548"/>
      <c r="J44" s="278"/>
      <c r="K44" s="67"/>
      <c r="L44" s="278"/>
      <c r="M44" s="278"/>
      <c r="N44" s="278"/>
    </row>
    <row r="45" spans="1:20" ht="12" customHeight="1" x14ac:dyDescent="0.2">
      <c r="A45" s="133" t="s">
        <v>36</v>
      </c>
      <c r="B45" s="134" t="e">
        <f t="shared" si="0"/>
        <v>#DIV/0!</v>
      </c>
      <c r="C45" s="134" t="e">
        <f>Data_day!M77</f>
        <v>#DIV/0!</v>
      </c>
      <c r="D45" s="135">
        <f>CV_C!I24</f>
        <v>0</v>
      </c>
      <c r="F45" s="552"/>
      <c r="G45" s="553"/>
      <c r="H45" s="385" t="s">
        <v>181</v>
      </c>
      <c r="I45" s="386" t="s">
        <v>187</v>
      </c>
      <c r="J45" s="278"/>
      <c r="K45" s="67"/>
      <c r="L45" s="278"/>
      <c r="M45" s="278"/>
      <c r="N45" s="278"/>
    </row>
    <row r="46" spans="1:20" ht="12" customHeight="1" x14ac:dyDescent="0.2">
      <c r="A46" s="133" t="s">
        <v>37</v>
      </c>
      <c r="B46" s="134" t="e">
        <f t="shared" si="0"/>
        <v>#DIV/0!</v>
      </c>
      <c r="C46" s="134" t="e">
        <f>Data_day!M78</f>
        <v>#DIV/0!</v>
      </c>
      <c r="D46" s="135">
        <f>CV_C!I25</f>
        <v>0</v>
      </c>
      <c r="F46" s="384"/>
      <c r="G46" s="139"/>
      <c r="H46" s="247"/>
      <c r="I46" s="387"/>
      <c r="J46" s="278"/>
      <c r="K46" s="67"/>
      <c r="L46" s="278"/>
      <c r="M46" s="278"/>
      <c r="N46" s="278"/>
    </row>
    <row r="47" spans="1:20" ht="12" customHeight="1" x14ac:dyDescent="0.2">
      <c r="A47" s="133" t="s">
        <v>38</v>
      </c>
      <c r="B47" s="134" t="e">
        <f t="shared" si="0"/>
        <v>#DIV/0!</v>
      </c>
      <c r="C47" s="134" t="e">
        <f>Data_day!M79</f>
        <v>#DIV/0!</v>
      </c>
      <c r="D47" s="135">
        <f>CV_C!I26</f>
        <v>0</v>
      </c>
      <c r="F47" s="552" t="s">
        <v>183</v>
      </c>
      <c r="G47" s="553"/>
      <c r="H47" s="247" t="s">
        <v>192</v>
      </c>
      <c r="I47" s="392"/>
      <c r="J47" s="278"/>
      <c r="K47" s="67"/>
      <c r="L47" s="381"/>
      <c r="M47" s="278"/>
      <c r="N47" s="278"/>
    </row>
    <row r="48" spans="1:20" ht="12" customHeight="1" x14ac:dyDescent="0.2">
      <c r="A48" s="133" t="s">
        <v>39</v>
      </c>
      <c r="B48" s="134" t="e">
        <f t="shared" si="0"/>
        <v>#DIV/0!</v>
      </c>
      <c r="C48" s="134" t="e">
        <f>Data_day!M80</f>
        <v>#DIV/0!</v>
      </c>
      <c r="D48" s="135">
        <f>CV_C!I27</f>
        <v>0</v>
      </c>
      <c r="F48" s="552" t="s">
        <v>179</v>
      </c>
      <c r="G48" s="553"/>
      <c r="H48" s="136" t="e">
        <f>I48/(I48+I54)</f>
        <v>#DIV/0!</v>
      </c>
      <c r="I48" s="523">
        <f>(IF(Data_count!$B$8="Classification : Swiss10",Data_category!M99,IF(Data_count!$B$8="Classification : Swiss7",Data_category!M112,IF(Data_count!$B$8="Classification : SPCH13",Data_category!M125,IF(Data_count!$B$8="Classification : EUR6",Data_category!M138,IF(Data_count!$B$8="Classification : GR09-SW7",Data_category!M151,0))))))/7</f>
        <v>0</v>
      </c>
      <c r="J48" s="278"/>
      <c r="K48" s="67"/>
      <c r="L48" s="278"/>
      <c r="M48" s="278"/>
      <c r="N48" s="278"/>
    </row>
    <row r="49" spans="1:14" ht="12" customHeight="1" x14ac:dyDescent="0.2">
      <c r="A49" s="133" t="s">
        <v>40</v>
      </c>
      <c r="B49" s="134" t="e">
        <f t="shared" si="0"/>
        <v>#DIV/0!</v>
      </c>
      <c r="C49" s="134" t="e">
        <f>Data_day!M81</f>
        <v>#DIV/0!</v>
      </c>
      <c r="D49" s="135">
        <f>CV_C!I28</f>
        <v>0</v>
      </c>
      <c r="F49" s="138"/>
      <c r="G49" s="139"/>
      <c r="H49" s="247"/>
      <c r="I49" s="249"/>
      <c r="J49" s="278"/>
      <c r="K49" s="67"/>
      <c r="L49" s="278"/>
      <c r="M49" s="278"/>
      <c r="N49" s="278"/>
    </row>
    <row r="50" spans="1:14" ht="12" customHeight="1" x14ac:dyDescent="0.2">
      <c r="A50" s="133" t="s">
        <v>41</v>
      </c>
      <c r="B50" s="134" t="e">
        <f t="shared" si="0"/>
        <v>#DIV/0!</v>
      </c>
      <c r="C50" s="134" t="e">
        <f>Data_day!M82</f>
        <v>#DIV/0!</v>
      </c>
      <c r="D50" s="135">
        <f>CV_C!I29</f>
        <v>0</v>
      </c>
      <c r="F50" s="552" t="s">
        <v>184</v>
      </c>
      <c r="G50" s="553"/>
      <c r="H50" s="247" t="s">
        <v>193</v>
      </c>
      <c r="I50" s="249"/>
      <c r="J50" s="278"/>
      <c r="K50" s="278"/>
      <c r="L50" s="278"/>
      <c r="M50" s="278"/>
      <c r="N50" s="278"/>
    </row>
    <row r="51" spans="1:14" ht="12" customHeight="1" x14ac:dyDescent="0.2">
      <c r="A51" s="133" t="s">
        <v>42</v>
      </c>
      <c r="B51" s="134" t="e">
        <f t="shared" si="0"/>
        <v>#DIV/0!</v>
      </c>
      <c r="C51" s="134" t="e">
        <f>Data_day!M83</f>
        <v>#DIV/0!</v>
      </c>
      <c r="D51" s="135">
        <f>CV_C!I30</f>
        <v>0</v>
      </c>
      <c r="F51" s="552" t="s">
        <v>180</v>
      </c>
      <c r="G51" s="553"/>
      <c r="H51" s="136" t="e">
        <f>I51/(I51+I57)</f>
        <v>#DIV/0!</v>
      </c>
      <c r="I51" s="523">
        <f>(IF(Data_count!$B$8="Classification : Swiss10",Data_category!M100,IF(Data_count!$B$8="Classification : Swiss7",Data_category!M113,IF(Data_count!$B$8="Classification : SPCH13",Data_category!M126,IF(Data_count!$B$8="Classification : EUR6",Data_category!M139,IF(Data_count!$B$8="Classification : GR09-SW7",Data_category!M152,0))))))/7</f>
        <v>0</v>
      </c>
      <c r="J51" s="278"/>
      <c r="K51" s="278"/>
      <c r="L51" s="278"/>
      <c r="M51" s="278"/>
      <c r="N51" s="278"/>
    </row>
    <row r="52" spans="1:14" ht="12" customHeight="1" x14ac:dyDescent="0.2">
      <c r="A52" s="140" t="s">
        <v>43</v>
      </c>
      <c r="B52" s="141" t="e">
        <f t="shared" si="0"/>
        <v>#DIV/0!</v>
      </c>
      <c r="C52" s="141" t="e">
        <f>Data_day!M84</f>
        <v>#DIV/0!</v>
      </c>
      <c r="D52" s="142">
        <f>CV_C!I31</f>
        <v>0</v>
      </c>
      <c r="F52" s="138"/>
      <c r="G52" s="139"/>
      <c r="H52" s="247"/>
      <c r="I52" s="249"/>
      <c r="J52" s="278"/>
      <c r="K52" s="278"/>
      <c r="L52" s="278"/>
      <c r="M52" s="278"/>
      <c r="N52" s="278"/>
    </row>
    <row r="53" spans="1:14" ht="12" customHeight="1" x14ac:dyDescent="0.2">
      <c r="A53" s="133" t="s">
        <v>44</v>
      </c>
      <c r="B53" s="134" t="e">
        <f t="shared" si="0"/>
        <v>#DIV/0!</v>
      </c>
      <c r="C53" s="134" t="e">
        <f>Data_day!M85</f>
        <v>#DIV/0!</v>
      </c>
      <c r="D53" s="135">
        <f>CV_C!I32</f>
        <v>0</v>
      </c>
      <c r="F53" s="552" t="s">
        <v>185</v>
      </c>
      <c r="G53" s="553"/>
      <c r="H53" s="247" t="s">
        <v>192</v>
      </c>
      <c r="I53" s="249"/>
      <c r="J53"/>
      <c r="K53"/>
    </row>
    <row r="54" spans="1:14" ht="12" customHeight="1" x14ac:dyDescent="0.2">
      <c r="A54" s="133" t="s">
        <v>45</v>
      </c>
      <c r="B54" s="134" t="e">
        <f t="shared" si="0"/>
        <v>#DIV/0!</v>
      </c>
      <c r="C54" s="134" t="e">
        <f>Data_day!M86</f>
        <v>#DIV/0!</v>
      </c>
      <c r="D54" s="135">
        <f>CV_C!I33</f>
        <v>0</v>
      </c>
      <c r="F54" s="552" t="s">
        <v>179</v>
      </c>
      <c r="G54" s="553"/>
      <c r="H54" s="136" t="e">
        <f>I54/(I54+I48)</f>
        <v>#DIV/0!</v>
      </c>
      <c r="I54" s="523">
        <f>(IF(Data_count!$B$8="Classification : Swiss10",Data_category!M96,IF(Data_count!$B$8="Classification : Swiss7",Data_category!M109,IF(Data_count!$B$8="Classification : SPCH13",Data_category!M122,IF(Data_count!$B$8="Classification : EUR6",Data_category!M135,IF(Data_count!$B$8="Classification : GR09-SW7",Data_category!M148,0))))))/7</f>
        <v>0</v>
      </c>
      <c r="J54"/>
      <c r="K54"/>
    </row>
    <row r="55" spans="1:14" ht="12" customHeight="1" x14ac:dyDescent="0.2">
      <c r="A55" s="133" t="s">
        <v>46</v>
      </c>
      <c r="B55" s="134" t="e">
        <f t="shared" si="0"/>
        <v>#DIV/0!</v>
      </c>
      <c r="C55" s="134" t="e">
        <f>Data_day!M87</f>
        <v>#DIV/0!</v>
      </c>
      <c r="D55" s="135">
        <f>CV_C!I34</f>
        <v>0</v>
      </c>
      <c r="F55" s="138"/>
      <c r="G55" s="139"/>
      <c r="H55" s="247"/>
      <c r="I55" s="249"/>
      <c r="J55"/>
      <c r="K55"/>
    </row>
    <row r="56" spans="1:14" ht="12" customHeight="1" x14ac:dyDescent="0.2">
      <c r="A56" s="133" t="s">
        <v>47</v>
      </c>
      <c r="B56" s="134" t="e">
        <f t="shared" si="0"/>
        <v>#DIV/0!</v>
      </c>
      <c r="C56" s="134" t="e">
        <f>Data_day!M88</f>
        <v>#DIV/0!</v>
      </c>
      <c r="D56" s="135">
        <f>CV_C!I35</f>
        <v>0</v>
      </c>
      <c r="F56" s="552" t="s">
        <v>186</v>
      </c>
      <c r="G56" s="554"/>
      <c r="H56" s="247" t="s">
        <v>193</v>
      </c>
      <c r="I56" s="249"/>
      <c r="J56"/>
      <c r="K56"/>
    </row>
    <row r="57" spans="1:14" ht="12" customHeight="1" x14ac:dyDescent="0.2">
      <c r="A57" s="133" t="s">
        <v>48</v>
      </c>
      <c r="B57" s="134" t="e">
        <f t="shared" si="0"/>
        <v>#DIV/0!</v>
      </c>
      <c r="C57" s="134" t="e">
        <f>Data_day!M89</f>
        <v>#DIV/0!</v>
      </c>
      <c r="D57" s="135">
        <f>CV_C!I36</f>
        <v>0</v>
      </c>
      <c r="F57" s="552" t="s">
        <v>180</v>
      </c>
      <c r="G57" s="554"/>
      <c r="H57" s="136" t="e">
        <f>I57/(I57+I51)</f>
        <v>#DIV/0!</v>
      </c>
      <c r="I57" s="523">
        <f>(IF(Data_count!$B$8="Classification : Swiss10",Data_category!M97,IF(Data_count!$B$8="Classification : Swiss7",Data_category!M110,IF(Data_count!$B$8="Classification : SPCH13",Data_category!M123,IF(Data_count!$B$8="Classification : EUR6",Data_category!M136,IF(Data_count!$B$8="Classification : GR09-SW7",Data_category!M149,0))))))/7</f>
        <v>0</v>
      </c>
      <c r="J57"/>
      <c r="K57"/>
    </row>
    <row r="58" spans="1:14" ht="12" customHeight="1" thickBot="1" x14ac:dyDescent="0.25">
      <c r="A58" s="145" t="s">
        <v>49</v>
      </c>
      <c r="B58" s="146" t="e">
        <f t="shared" si="0"/>
        <v>#DIV/0!</v>
      </c>
      <c r="C58" s="146" t="e">
        <f>Data_day!M90</f>
        <v>#DIV/0!</v>
      </c>
      <c r="D58" s="147">
        <f>CV_C!I37</f>
        <v>0</v>
      </c>
      <c r="F58" s="383"/>
      <c r="G58" s="382"/>
      <c r="H58" s="259"/>
      <c r="I58" s="388"/>
      <c r="J58"/>
      <c r="K58"/>
    </row>
    <row r="59" spans="1:14" x14ac:dyDescent="0.2">
      <c r="J59"/>
      <c r="K59"/>
    </row>
  </sheetData>
  <mergeCells count="15">
    <mergeCell ref="F51:G51"/>
    <mergeCell ref="F53:G53"/>
    <mergeCell ref="F54:G54"/>
    <mergeCell ref="F57:G57"/>
    <mergeCell ref="F56:G56"/>
    <mergeCell ref="F44:I44"/>
    <mergeCell ref="F45:G45"/>
    <mergeCell ref="F47:G47"/>
    <mergeCell ref="F48:G48"/>
    <mergeCell ref="F50:G50"/>
    <mergeCell ref="C9:E9"/>
    <mergeCell ref="F9:G9"/>
    <mergeCell ref="H9:I9"/>
    <mergeCell ref="J9:K9"/>
    <mergeCell ref="A33:D33"/>
  </mergeCells>
  <conditionalFormatting sqref="A47:D58">
    <cfRule type="expression" dxfId="39" priority="2">
      <formula>ROUND($D47,0)&gt;=ROUND(MAX($D$47:$D$58),0)</formula>
    </cfRule>
  </conditionalFormatting>
  <conditionalFormatting sqref="A35:D46">
    <cfRule type="expression" dxfId="38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18" width="7.140625" style="1" customWidth="1"/>
    <col min="19" max="20" width="7.28515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9"/>
      <c r="AC1" s="150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64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65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9"/>
    </row>
    <row r="7" spans="1:30" ht="6" customHeight="1" x14ac:dyDescent="0.2">
      <c r="B7" s="18"/>
      <c r="F7" s="108"/>
      <c r="I7" s="11"/>
      <c r="J7" s="11"/>
      <c r="M7" s="149"/>
    </row>
    <row r="8" spans="1:30" ht="6" customHeight="1" x14ac:dyDescent="0.2"/>
    <row r="9" spans="1:30" ht="12.75" customHeight="1" x14ac:dyDescent="0.2">
      <c r="A9" s="1">
        <f>Data_count!B12</f>
        <v>0</v>
      </c>
      <c r="C9" s="151"/>
      <c r="L9" s="152" t="s">
        <v>102</v>
      </c>
      <c r="V9" s="153" t="s">
        <v>103</v>
      </c>
    </row>
    <row r="10" spans="1:30" ht="6" customHeight="1" x14ac:dyDescent="0.2"/>
    <row r="11" spans="1:30" ht="13.5" customHeight="1" x14ac:dyDescent="0.2"/>
    <row r="12" spans="1:30" s="5" customFormat="1" ht="18" customHeight="1" x14ac:dyDescent="0.25">
      <c r="A12" s="12"/>
      <c r="B12" s="555" t="s">
        <v>104</v>
      </c>
      <c r="C12" s="555"/>
      <c r="D12" s="555"/>
      <c r="E12" s="555"/>
      <c r="F12" s="555"/>
      <c r="G12" s="555"/>
      <c r="H12" s="555"/>
      <c r="I12" s="555"/>
      <c r="J12" s="555"/>
      <c r="K12" s="154"/>
      <c r="L12" s="555" t="s">
        <v>105</v>
      </c>
      <c r="M12" s="555"/>
      <c r="N12" s="555"/>
      <c r="O12" s="555"/>
      <c r="P12" s="555"/>
      <c r="Q12" s="555"/>
      <c r="R12" s="555"/>
      <c r="S12" s="555"/>
      <c r="T12" s="555"/>
      <c r="U12" s="154"/>
      <c r="V12" s="555" t="s">
        <v>106</v>
      </c>
      <c r="W12" s="555"/>
      <c r="X12" s="555"/>
      <c r="Y12" s="555"/>
      <c r="Z12" s="555"/>
      <c r="AA12" s="555"/>
      <c r="AB12" s="555"/>
      <c r="AC12" s="555"/>
      <c r="AD12" s="555"/>
    </row>
    <row r="13" spans="1:30" ht="18" customHeight="1" x14ac:dyDescent="0.2">
      <c r="A13" s="155" t="s">
        <v>98</v>
      </c>
      <c r="B13" s="156" t="s">
        <v>72</v>
      </c>
      <c r="C13" s="157" t="s">
        <v>73</v>
      </c>
      <c r="D13" s="157" t="s">
        <v>74</v>
      </c>
      <c r="E13" s="157" t="s">
        <v>75</v>
      </c>
      <c r="F13" s="157" t="s">
        <v>76</v>
      </c>
      <c r="G13" s="158" t="s">
        <v>77</v>
      </c>
      <c r="H13" s="159" t="s">
        <v>78</v>
      </c>
      <c r="I13" s="160" t="s">
        <v>107</v>
      </c>
      <c r="J13" s="161" t="s">
        <v>108</v>
      </c>
      <c r="K13" s="162"/>
      <c r="L13" s="156" t="str">
        <f t="shared" ref="L13:T13" si="0">B13</f>
        <v>Lundi</v>
      </c>
      <c r="M13" s="157" t="str">
        <f t="shared" si="0"/>
        <v>Mardi</v>
      </c>
      <c r="N13" s="157" t="str">
        <f t="shared" si="0"/>
        <v>Mercredi</v>
      </c>
      <c r="O13" s="157" t="str">
        <f t="shared" si="0"/>
        <v>Jeudi</v>
      </c>
      <c r="P13" s="157" t="str">
        <f t="shared" si="0"/>
        <v>Vendredi</v>
      </c>
      <c r="Q13" s="158" t="str">
        <f t="shared" si="0"/>
        <v>Samedi</v>
      </c>
      <c r="R13" s="159" t="str">
        <f t="shared" si="0"/>
        <v>Dimanche</v>
      </c>
      <c r="S13" s="163" t="str">
        <f t="shared" si="0"/>
        <v>THMO</v>
      </c>
      <c r="T13" s="161" t="str">
        <f t="shared" si="0"/>
        <v>THM</v>
      </c>
      <c r="U13" s="162"/>
      <c r="V13" s="156" t="str">
        <f t="shared" ref="V13:AD13" si="1">L13</f>
        <v>Lundi</v>
      </c>
      <c r="W13" s="157" t="str">
        <f t="shared" si="1"/>
        <v>Mardi</v>
      </c>
      <c r="X13" s="157" t="str">
        <f t="shared" si="1"/>
        <v>Mercredi</v>
      </c>
      <c r="Y13" s="157" t="str">
        <f t="shared" si="1"/>
        <v>Jeudi</v>
      </c>
      <c r="Z13" s="157" t="str">
        <f t="shared" si="1"/>
        <v>Vendredi</v>
      </c>
      <c r="AA13" s="158" t="str">
        <f t="shared" si="1"/>
        <v>Samedi</v>
      </c>
      <c r="AB13" s="159" t="str">
        <f t="shared" si="1"/>
        <v>Dimanche</v>
      </c>
      <c r="AC13" s="160" t="str">
        <f t="shared" si="1"/>
        <v>THMO</v>
      </c>
      <c r="AD13" s="161" t="str">
        <f t="shared" si="1"/>
        <v>THM</v>
      </c>
    </row>
    <row r="14" spans="1:30" ht="18" customHeight="1" x14ac:dyDescent="0.2">
      <c r="A14" s="164" t="s">
        <v>26</v>
      </c>
      <c r="B14" s="165">
        <f>Data_day!B67</f>
        <v>0</v>
      </c>
      <c r="C14" s="166">
        <f>Data_day!C67</f>
        <v>0</v>
      </c>
      <c r="D14" s="166">
        <f>Data_day!D67</f>
        <v>0</v>
      </c>
      <c r="E14" s="166">
        <f>Data_day!E67</f>
        <v>0</v>
      </c>
      <c r="F14" s="166">
        <f>Data_day!F67</f>
        <v>0</v>
      </c>
      <c r="G14" s="167">
        <f>Data_day!G67</f>
        <v>0</v>
      </c>
      <c r="H14" s="168">
        <f>Data_day!H67</f>
        <v>0</v>
      </c>
      <c r="I14" s="169">
        <f t="shared" ref="I14:I37" si="2">SUM(B14:F14)/5</f>
        <v>0</v>
      </c>
      <c r="J14" s="170">
        <f t="shared" ref="J14:J37" si="3">SUM(B14:H14)/7</f>
        <v>0</v>
      </c>
      <c r="K14" s="162"/>
      <c r="L14" s="171">
        <f>Data_day!B5</f>
        <v>0</v>
      </c>
      <c r="M14" s="172">
        <f>Data_day!C5</f>
        <v>0</v>
      </c>
      <c r="N14" s="172">
        <f>Data_day!D5</f>
        <v>0</v>
      </c>
      <c r="O14" s="172">
        <f>Data_day!E5</f>
        <v>0</v>
      </c>
      <c r="P14" s="172">
        <f>Data_day!F5</f>
        <v>0</v>
      </c>
      <c r="Q14" s="173">
        <f>Data_day!G5</f>
        <v>0</v>
      </c>
      <c r="R14" s="174">
        <f>Data_day!H5</f>
        <v>0</v>
      </c>
      <c r="S14" s="175">
        <f t="shared" ref="S14:S37" si="4">SUM(L14:P14)/5</f>
        <v>0</v>
      </c>
      <c r="T14" s="170">
        <f t="shared" ref="T14:T37" si="5">SUM(L14:R14)/7</f>
        <v>0</v>
      </c>
      <c r="U14" s="162"/>
      <c r="V14" s="171">
        <f>Data_day!B36</f>
        <v>0</v>
      </c>
      <c r="W14" s="172">
        <f>Data_day!C36</f>
        <v>0</v>
      </c>
      <c r="X14" s="172">
        <f>Data_day!D36</f>
        <v>0</v>
      </c>
      <c r="Y14" s="172">
        <f>Data_day!E36</f>
        <v>0</v>
      </c>
      <c r="Z14" s="172">
        <f>Data_day!F36</f>
        <v>0</v>
      </c>
      <c r="AA14" s="173">
        <f>Data_day!G36</f>
        <v>0</v>
      </c>
      <c r="AB14" s="176">
        <f>Data_day!H36</f>
        <v>0</v>
      </c>
      <c r="AC14" s="177">
        <f t="shared" ref="AC14:AC37" si="6">SUM(V14:Z14)/5</f>
        <v>0</v>
      </c>
      <c r="AD14" s="178">
        <f t="shared" ref="AD14:AD37" si="7">SUM(V14:AB14)/7</f>
        <v>0</v>
      </c>
    </row>
    <row r="15" spans="1:30" ht="18" customHeight="1" x14ac:dyDescent="0.2">
      <c r="A15" s="179" t="s">
        <v>27</v>
      </c>
      <c r="B15" s="180">
        <f>Data_day!B68</f>
        <v>0</v>
      </c>
      <c r="C15" s="181">
        <f>Data_day!C68</f>
        <v>0</v>
      </c>
      <c r="D15" s="181">
        <f>Data_day!D68</f>
        <v>0</v>
      </c>
      <c r="E15" s="181">
        <f>Data_day!E68</f>
        <v>0</v>
      </c>
      <c r="F15" s="181">
        <f>Data_day!F68</f>
        <v>0</v>
      </c>
      <c r="G15" s="182">
        <f>Data_day!G68</f>
        <v>0</v>
      </c>
      <c r="H15" s="183">
        <f>Data_day!H68</f>
        <v>0</v>
      </c>
      <c r="I15" s="184">
        <f t="shared" si="2"/>
        <v>0</v>
      </c>
      <c r="J15" s="185">
        <f t="shared" si="3"/>
        <v>0</v>
      </c>
      <c r="K15" s="162"/>
      <c r="L15" s="180">
        <f>Data_day!B6</f>
        <v>0</v>
      </c>
      <c r="M15" s="181">
        <f>Data_day!C6</f>
        <v>0</v>
      </c>
      <c r="N15" s="181">
        <f>Data_day!D6</f>
        <v>0</v>
      </c>
      <c r="O15" s="181">
        <f>Data_day!E6</f>
        <v>0</v>
      </c>
      <c r="P15" s="181">
        <f>Data_day!F6</f>
        <v>0</v>
      </c>
      <c r="Q15" s="182">
        <f>Data_day!G6</f>
        <v>0</v>
      </c>
      <c r="R15" s="186">
        <f>Data_day!H6</f>
        <v>0</v>
      </c>
      <c r="S15" s="187">
        <f t="shared" si="4"/>
        <v>0</v>
      </c>
      <c r="T15" s="185">
        <f t="shared" si="5"/>
        <v>0</v>
      </c>
      <c r="U15" s="162"/>
      <c r="V15" s="180">
        <f>Data_day!B37</f>
        <v>0</v>
      </c>
      <c r="W15" s="181">
        <f>Data_day!C37</f>
        <v>0</v>
      </c>
      <c r="X15" s="181">
        <f>Data_day!D37</f>
        <v>0</v>
      </c>
      <c r="Y15" s="181">
        <f>Data_day!E37</f>
        <v>0</v>
      </c>
      <c r="Z15" s="181">
        <f>Data_day!F37</f>
        <v>0</v>
      </c>
      <c r="AA15" s="182">
        <f>Data_day!G37</f>
        <v>0</v>
      </c>
      <c r="AB15" s="183">
        <f>Data_day!H37</f>
        <v>0</v>
      </c>
      <c r="AC15" s="184">
        <f t="shared" si="6"/>
        <v>0</v>
      </c>
      <c r="AD15" s="188">
        <f t="shared" si="7"/>
        <v>0</v>
      </c>
    </row>
    <row r="16" spans="1:30" ht="18" customHeight="1" x14ac:dyDescent="0.2">
      <c r="A16" s="179" t="s">
        <v>28</v>
      </c>
      <c r="B16" s="180">
        <f>Data_day!B69</f>
        <v>0</v>
      </c>
      <c r="C16" s="181">
        <f>Data_day!C69</f>
        <v>0</v>
      </c>
      <c r="D16" s="181">
        <f>Data_day!D69</f>
        <v>0</v>
      </c>
      <c r="E16" s="181">
        <f>Data_day!E69</f>
        <v>0</v>
      </c>
      <c r="F16" s="181">
        <f>Data_day!F69</f>
        <v>0</v>
      </c>
      <c r="G16" s="182">
        <f>Data_day!G69</f>
        <v>0</v>
      </c>
      <c r="H16" s="183">
        <f>Data_day!H69</f>
        <v>0</v>
      </c>
      <c r="I16" s="184">
        <f t="shared" si="2"/>
        <v>0</v>
      </c>
      <c r="J16" s="185">
        <f t="shared" si="3"/>
        <v>0</v>
      </c>
      <c r="K16" s="162"/>
      <c r="L16" s="180">
        <f>Data_day!B7</f>
        <v>0</v>
      </c>
      <c r="M16" s="181">
        <f>Data_day!C7</f>
        <v>0</v>
      </c>
      <c r="N16" s="181">
        <f>Data_day!D7</f>
        <v>0</v>
      </c>
      <c r="O16" s="181">
        <f>Data_day!E7</f>
        <v>0</v>
      </c>
      <c r="P16" s="181">
        <f>Data_day!F7</f>
        <v>0</v>
      </c>
      <c r="Q16" s="182">
        <f>Data_day!G7</f>
        <v>0</v>
      </c>
      <c r="R16" s="186">
        <f>Data_day!H7</f>
        <v>0</v>
      </c>
      <c r="S16" s="187">
        <f t="shared" si="4"/>
        <v>0</v>
      </c>
      <c r="T16" s="185">
        <f t="shared" si="5"/>
        <v>0</v>
      </c>
      <c r="U16" s="162"/>
      <c r="V16" s="180">
        <f>Data_day!B38</f>
        <v>0</v>
      </c>
      <c r="W16" s="181">
        <f>Data_day!C38</f>
        <v>0</v>
      </c>
      <c r="X16" s="181">
        <f>Data_day!D38</f>
        <v>0</v>
      </c>
      <c r="Y16" s="181">
        <f>Data_day!E38</f>
        <v>0</v>
      </c>
      <c r="Z16" s="181">
        <f>Data_day!F38</f>
        <v>0</v>
      </c>
      <c r="AA16" s="182">
        <f>Data_day!G38</f>
        <v>0</v>
      </c>
      <c r="AB16" s="183">
        <f>Data_day!H38</f>
        <v>0</v>
      </c>
      <c r="AC16" s="184">
        <f t="shared" si="6"/>
        <v>0</v>
      </c>
      <c r="AD16" s="188">
        <f t="shared" si="7"/>
        <v>0</v>
      </c>
    </row>
    <row r="17" spans="1:30" ht="18" customHeight="1" x14ac:dyDescent="0.2">
      <c r="A17" s="179" t="s">
        <v>29</v>
      </c>
      <c r="B17" s="180">
        <f>Data_day!B70</f>
        <v>0</v>
      </c>
      <c r="C17" s="181">
        <f>Data_day!C70</f>
        <v>0</v>
      </c>
      <c r="D17" s="181">
        <f>Data_day!D70</f>
        <v>0</v>
      </c>
      <c r="E17" s="181">
        <f>Data_day!E70</f>
        <v>0</v>
      </c>
      <c r="F17" s="181">
        <f>Data_day!F70</f>
        <v>0</v>
      </c>
      <c r="G17" s="182">
        <f>Data_day!G70</f>
        <v>0</v>
      </c>
      <c r="H17" s="183">
        <f>Data_day!H70</f>
        <v>0</v>
      </c>
      <c r="I17" s="184">
        <f t="shared" si="2"/>
        <v>0</v>
      </c>
      <c r="J17" s="185">
        <f t="shared" si="3"/>
        <v>0</v>
      </c>
      <c r="K17" s="162"/>
      <c r="L17" s="180">
        <f>Data_day!B8</f>
        <v>0</v>
      </c>
      <c r="M17" s="181">
        <f>Data_day!C8</f>
        <v>0</v>
      </c>
      <c r="N17" s="181">
        <f>Data_day!D8</f>
        <v>0</v>
      </c>
      <c r="O17" s="181">
        <f>Data_day!E8</f>
        <v>0</v>
      </c>
      <c r="P17" s="181">
        <f>Data_day!F8</f>
        <v>0</v>
      </c>
      <c r="Q17" s="182">
        <f>Data_day!G8</f>
        <v>0</v>
      </c>
      <c r="R17" s="186">
        <f>Data_day!H8</f>
        <v>0</v>
      </c>
      <c r="S17" s="187">
        <f t="shared" si="4"/>
        <v>0</v>
      </c>
      <c r="T17" s="185">
        <f t="shared" si="5"/>
        <v>0</v>
      </c>
      <c r="U17" s="162"/>
      <c r="V17" s="180">
        <f>Data_day!B39</f>
        <v>0</v>
      </c>
      <c r="W17" s="181">
        <f>Data_day!C39</f>
        <v>0</v>
      </c>
      <c r="X17" s="181">
        <f>Data_day!D39</f>
        <v>0</v>
      </c>
      <c r="Y17" s="181">
        <f>Data_day!E39</f>
        <v>0</v>
      </c>
      <c r="Z17" s="181">
        <f>Data_day!F39</f>
        <v>0</v>
      </c>
      <c r="AA17" s="182">
        <f>Data_day!G39</f>
        <v>0</v>
      </c>
      <c r="AB17" s="183">
        <f>Data_day!H39</f>
        <v>0</v>
      </c>
      <c r="AC17" s="184">
        <f t="shared" si="6"/>
        <v>0</v>
      </c>
      <c r="AD17" s="188">
        <f t="shared" si="7"/>
        <v>0</v>
      </c>
    </row>
    <row r="18" spans="1:30" ht="18" customHeight="1" x14ac:dyDescent="0.2">
      <c r="A18" s="179" t="s">
        <v>30</v>
      </c>
      <c r="B18" s="180">
        <f>Data_day!B71</f>
        <v>0</v>
      </c>
      <c r="C18" s="181">
        <f>Data_day!C71</f>
        <v>0</v>
      </c>
      <c r="D18" s="181">
        <f>Data_day!D71</f>
        <v>0</v>
      </c>
      <c r="E18" s="181">
        <f>Data_day!E71</f>
        <v>0</v>
      </c>
      <c r="F18" s="181">
        <f>Data_day!F71</f>
        <v>0</v>
      </c>
      <c r="G18" s="182">
        <f>Data_day!G71</f>
        <v>0</v>
      </c>
      <c r="H18" s="183">
        <f>Data_day!H71</f>
        <v>0</v>
      </c>
      <c r="I18" s="184">
        <f t="shared" si="2"/>
        <v>0</v>
      </c>
      <c r="J18" s="185">
        <f t="shared" si="3"/>
        <v>0</v>
      </c>
      <c r="K18" s="162"/>
      <c r="L18" s="180">
        <f>Data_day!B9</f>
        <v>0</v>
      </c>
      <c r="M18" s="181">
        <f>Data_day!C9</f>
        <v>0</v>
      </c>
      <c r="N18" s="181">
        <f>Data_day!D9</f>
        <v>0</v>
      </c>
      <c r="O18" s="181">
        <f>Data_day!E9</f>
        <v>0</v>
      </c>
      <c r="P18" s="181">
        <f>Data_day!F9</f>
        <v>0</v>
      </c>
      <c r="Q18" s="182">
        <f>Data_day!G9</f>
        <v>0</v>
      </c>
      <c r="R18" s="186">
        <f>Data_day!H9</f>
        <v>0</v>
      </c>
      <c r="S18" s="187">
        <f t="shared" si="4"/>
        <v>0</v>
      </c>
      <c r="T18" s="185">
        <f t="shared" si="5"/>
        <v>0</v>
      </c>
      <c r="U18" s="162"/>
      <c r="V18" s="180">
        <f>Data_day!B40</f>
        <v>0</v>
      </c>
      <c r="W18" s="181">
        <f>Data_day!C40</f>
        <v>0</v>
      </c>
      <c r="X18" s="181">
        <f>Data_day!D40</f>
        <v>0</v>
      </c>
      <c r="Y18" s="181">
        <f>Data_day!E40</f>
        <v>0</v>
      </c>
      <c r="Z18" s="181">
        <f>Data_day!F40</f>
        <v>0</v>
      </c>
      <c r="AA18" s="182">
        <f>Data_day!G40</f>
        <v>0</v>
      </c>
      <c r="AB18" s="183">
        <f>Data_day!H40</f>
        <v>0</v>
      </c>
      <c r="AC18" s="184">
        <f t="shared" si="6"/>
        <v>0</v>
      </c>
      <c r="AD18" s="188">
        <f t="shared" si="7"/>
        <v>0</v>
      </c>
    </row>
    <row r="19" spans="1:30" ht="18" customHeight="1" x14ac:dyDescent="0.2">
      <c r="A19" s="179" t="s">
        <v>31</v>
      </c>
      <c r="B19" s="180">
        <f>Data_day!B72</f>
        <v>0</v>
      </c>
      <c r="C19" s="181">
        <f>Data_day!C72</f>
        <v>0</v>
      </c>
      <c r="D19" s="181">
        <f>Data_day!D72</f>
        <v>0</v>
      </c>
      <c r="E19" s="181">
        <f>Data_day!E72</f>
        <v>0</v>
      </c>
      <c r="F19" s="181">
        <f>Data_day!F72</f>
        <v>0</v>
      </c>
      <c r="G19" s="182">
        <f>Data_day!G72</f>
        <v>0</v>
      </c>
      <c r="H19" s="183">
        <f>Data_day!H72</f>
        <v>0</v>
      </c>
      <c r="I19" s="184">
        <f t="shared" si="2"/>
        <v>0</v>
      </c>
      <c r="J19" s="185">
        <f t="shared" si="3"/>
        <v>0</v>
      </c>
      <c r="K19" s="162"/>
      <c r="L19" s="180">
        <f>Data_day!B10</f>
        <v>0</v>
      </c>
      <c r="M19" s="181">
        <f>Data_day!C10</f>
        <v>0</v>
      </c>
      <c r="N19" s="181">
        <f>Data_day!D10</f>
        <v>0</v>
      </c>
      <c r="O19" s="181">
        <f>Data_day!E10</f>
        <v>0</v>
      </c>
      <c r="P19" s="181">
        <f>Data_day!F10</f>
        <v>0</v>
      </c>
      <c r="Q19" s="182">
        <f>Data_day!G10</f>
        <v>0</v>
      </c>
      <c r="R19" s="186">
        <f>Data_day!H10</f>
        <v>0</v>
      </c>
      <c r="S19" s="187">
        <f t="shared" si="4"/>
        <v>0</v>
      </c>
      <c r="T19" s="185">
        <f t="shared" si="5"/>
        <v>0</v>
      </c>
      <c r="U19" s="162"/>
      <c r="V19" s="180">
        <f>Data_day!B41</f>
        <v>0</v>
      </c>
      <c r="W19" s="181">
        <f>Data_day!C41</f>
        <v>0</v>
      </c>
      <c r="X19" s="181">
        <f>Data_day!D41</f>
        <v>0</v>
      </c>
      <c r="Y19" s="181">
        <f>Data_day!E41</f>
        <v>0</v>
      </c>
      <c r="Z19" s="181">
        <f>Data_day!F41</f>
        <v>0</v>
      </c>
      <c r="AA19" s="182">
        <f>Data_day!G41</f>
        <v>0</v>
      </c>
      <c r="AB19" s="183">
        <f>Data_day!H41</f>
        <v>0</v>
      </c>
      <c r="AC19" s="184">
        <f t="shared" si="6"/>
        <v>0</v>
      </c>
      <c r="AD19" s="188">
        <f t="shared" si="7"/>
        <v>0</v>
      </c>
    </row>
    <row r="20" spans="1:30" ht="18" customHeight="1" x14ac:dyDescent="0.2">
      <c r="A20" s="189" t="s">
        <v>32</v>
      </c>
      <c r="B20" s="190">
        <f>Data_day!B73</f>
        <v>0</v>
      </c>
      <c r="C20" s="191">
        <f>Data_day!C73</f>
        <v>0</v>
      </c>
      <c r="D20" s="191">
        <f>Data_day!D73</f>
        <v>0</v>
      </c>
      <c r="E20" s="191">
        <f>Data_day!E73</f>
        <v>0</v>
      </c>
      <c r="F20" s="191">
        <f>Data_day!F73</f>
        <v>0</v>
      </c>
      <c r="G20" s="192">
        <f>Data_day!G73</f>
        <v>0</v>
      </c>
      <c r="H20" s="193">
        <f>Data_day!H73</f>
        <v>0</v>
      </c>
      <c r="I20" s="194">
        <f t="shared" si="2"/>
        <v>0</v>
      </c>
      <c r="J20" s="195">
        <f t="shared" si="3"/>
        <v>0</v>
      </c>
      <c r="K20" s="162"/>
      <c r="L20" s="190">
        <f>Data_day!B11</f>
        <v>0</v>
      </c>
      <c r="M20" s="191">
        <f>Data_day!C11</f>
        <v>0</v>
      </c>
      <c r="N20" s="191">
        <f>Data_day!D11</f>
        <v>0</v>
      </c>
      <c r="O20" s="191">
        <f>Data_day!E11</f>
        <v>0</v>
      </c>
      <c r="P20" s="191">
        <f>Data_day!F11</f>
        <v>0</v>
      </c>
      <c r="Q20" s="192">
        <f>Data_day!G11</f>
        <v>0</v>
      </c>
      <c r="R20" s="196">
        <f>Data_day!H11</f>
        <v>0</v>
      </c>
      <c r="S20" s="197">
        <f t="shared" si="4"/>
        <v>0</v>
      </c>
      <c r="T20" s="195">
        <f t="shared" si="5"/>
        <v>0</v>
      </c>
      <c r="U20" s="162"/>
      <c r="V20" s="190">
        <f>Data_day!B42</f>
        <v>0</v>
      </c>
      <c r="W20" s="191">
        <f>Data_day!C42</f>
        <v>0</v>
      </c>
      <c r="X20" s="191">
        <f>Data_day!D42</f>
        <v>0</v>
      </c>
      <c r="Y20" s="191">
        <f>Data_day!E42</f>
        <v>0</v>
      </c>
      <c r="Z20" s="191">
        <f>Data_day!F42</f>
        <v>0</v>
      </c>
      <c r="AA20" s="192">
        <f>Data_day!G42</f>
        <v>0</v>
      </c>
      <c r="AB20" s="193">
        <f>Data_day!H42</f>
        <v>0</v>
      </c>
      <c r="AC20" s="194">
        <f t="shared" si="6"/>
        <v>0</v>
      </c>
      <c r="AD20" s="198">
        <f t="shared" si="7"/>
        <v>0</v>
      </c>
    </row>
    <row r="21" spans="1:30" ht="18" customHeight="1" x14ac:dyDescent="0.2">
      <c r="A21" s="199" t="s">
        <v>33</v>
      </c>
      <c r="B21" s="200">
        <f>Data_day!B74</f>
        <v>0</v>
      </c>
      <c r="C21" s="201">
        <f>Data_day!C74</f>
        <v>0</v>
      </c>
      <c r="D21" s="201">
        <f>Data_day!D74</f>
        <v>0</v>
      </c>
      <c r="E21" s="201">
        <f>Data_day!E74</f>
        <v>0</v>
      </c>
      <c r="F21" s="201">
        <f>Data_day!F74</f>
        <v>0</v>
      </c>
      <c r="G21" s="202">
        <f>Data_day!G74</f>
        <v>0</v>
      </c>
      <c r="H21" s="203">
        <f>Data_day!H74</f>
        <v>0</v>
      </c>
      <c r="I21" s="204">
        <f t="shared" si="2"/>
        <v>0</v>
      </c>
      <c r="J21" s="205">
        <f t="shared" si="3"/>
        <v>0</v>
      </c>
      <c r="K21" s="162"/>
      <c r="L21" s="200">
        <f>Data_day!B12</f>
        <v>0</v>
      </c>
      <c r="M21" s="201">
        <f>Data_day!C12</f>
        <v>0</v>
      </c>
      <c r="N21" s="201">
        <f>Data_day!D12</f>
        <v>0</v>
      </c>
      <c r="O21" s="201">
        <f>Data_day!E12</f>
        <v>0</v>
      </c>
      <c r="P21" s="201">
        <f>Data_day!F12</f>
        <v>0</v>
      </c>
      <c r="Q21" s="202">
        <f>Data_day!G12</f>
        <v>0</v>
      </c>
      <c r="R21" s="206">
        <f>Data_day!H12</f>
        <v>0</v>
      </c>
      <c r="S21" s="207">
        <f t="shared" si="4"/>
        <v>0</v>
      </c>
      <c r="T21" s="205">
        <f t="shared" si="5"/>
        <v>0</v>
      </c>
      <c r="U21" s="162"/>
      <c r="V21" s="200">
        <f>Data_day!B43</f>
        <v>0</v>
      </c>
      <c r="W21" s="201">
        <f>Data_day!C43</f>
        <v>0</v>
      </c>
      <c r="X21" s="201">
        <f>Data_day!D43</f>
        <v>0</v>
      </c>
      <c r="Y21" s="201">
        <f>Data_day!E43</f>
        <v>0</v>
      </c>
      <c r="Z21" s="201">
        <f>Data_day!F43</f>
        <v>0</v>
      </c>
      <c r="AA21" s="202">
        <f>Data_day!G43</f>
        <v>0</v>
      </c>
      <c r="AB21" s="203">
        <f>Data_day!H43</f>
        <v>0</v>
      </c>
      <c r="AC21" s="204">
        <f t="shared" si="6"/>
        <v>0</v>
      </c>
      <c r="AD21" s="208">
        <f t="shared" si="7"/>
        <v>0</v>
      </c>
    </row>
    <row r="22" spans="1:30" ht="18" customHeight="1" x14ac:dyDescent="0.2">
      <c r="A22" s="209" t="s">
        <v>34</v>
      </c>
      <c r="B22" s="165">
        <f>Data_day!B75</f>
        <v>0</v>
      </c>
      <c r="C22" s="166">
        <f>Data_day!C75</f>
        <v>0</v>
      </c>
      <c r="D22" s="166">
        <f>Data_day!D75</f>
        <v>0</v>
      </c>
      <c r="E22" s="166">
        <f>Data_day!E75</f>
        <v>0</v>
      </c>
      <c r="F22" s="166">
        <f>Data_day!F75</f>
        <v>0</v>
      </c>
      <c r="G22" s="167">
        <f>Data_day!G75</f>
        <v>0</v>
      </c>
      <c r="H22" s="168">
        <f>Data_day!H75</f>
        <v>0</v>
      </c>
      <c r="I22" s="169">
        <f t="shared" si="2"/>
        <v>0</v>
      </c>
      <c r="J22" s="170">
        <f t="shared" si="3"/>
        <v>0</v>
      </c>
      <c r="K22" s="162"/>
      <c r="L22" s="165">
        <f>Data_day!B13</f>
        <v>0</v>
      </c>
      <c r="M22" s="166">
        <f>Data_day!C13</f>
        <v>0</v>
      </c>
      <c r="N22" s="166">
        <f>Data_day!D13</f>
        <v>0</v>
      </c>
      <c r="O22" s="166">
        <f>Data_day!E13</f>
        <v>0</v>
      </c>
      <c r="P22" s="166">
        <f>Data_day!F13</f>
        <v>0</v>
      </c>
      <c r="Q22" s="167">
        <f>Data_day!G13</f>
        <v>0</v>
      </c>
      <c r="R22" s="210">
        <f>Data_day!H13</f>
        <v>0</v>
      </c>
      <c r="S22" s="175">
        <f t="shared" si="4"/>
        <v>0</v>
      </c>
      <c r="T22" s="170">
        <f t="shared" si="5"/>
        <v>0</v>
      </c>
      <c r="U22" s="162"/>
      <c r="V22" s="165">
        <f>Data_day!B44</f>
        <v>0</v>
      </c>
      <c r="W22" s="166">
        <f>Data_day!C44</f>
        <v>0</v>
      </c>
      <c r="X22" s="166">
        <f>Data_day!D44</f>
        <v>0</v>
      </c>
      <c r="Y22" s="166">
        <f>Data_day!E44</f>
        <v>0</v>
      </c>
      <c r="Z22" s="166">
        <f>Data_day!F44</f>
        <v>0</v>
      </c>
      <c r="AA22" s="167">
        <f>Data_day!G44</f>
        <v>0</v>
      </c>
      <c r="AB22" s="168">
        <f>Data_day!H44</f>
        <v>0</v>
      </c>
      <c r="AC22" s="169">
        <f t="shared" si="6"/>
        <v>0</v>
      </c>
      <c r="AD22" s="211">
        <f t="shared" si="7"/>
        <v>0</v>
      </c>
    </row>
    <row r="23" spans="1:30" ht="18" customHeight="1" x14ac:dyDescent="0.2">
      <c r="A23" s="179" t="s">
        <v>35</v>
      </c>
      <c r="B23" s="180">
        <f>Data_day!B76</f>
        <v>0</v>
      </c>
      <c r="C23" s="181">
        <f>Data_day!C76</f>
        <v>0</v>
      </c>
      <c r="D23" s="181">
        <f>Data_day!D76</f>
        <v>0</v>
      </c>
      <c r="E23" s="181">
        <f>Data_day!E76</f>
        <v>0</v>
      </c>
      <c r="F23" s="181">
        <f>Data_day!F76</f>
        <v>0</v>
      </c>
      <c r="G23" s="182">
        <f>Data_day!G76</f>
        <v>0</v>
      </c>
      <c r="H23" s="183">
        <f>Data_day!H76</f>
        <v>0</v>
      </c>
      <c r="I23" s="184">
        <f t="shared" si="2"/>
        <v>0</v>
      </c>
      <c r="J23" s="185">
        <f t="shared" si="3"/>
        <v>0</v>
      </c>
      <c r="K23" s="162"/>
      <c r="L23" s="180">
        <f>Data_day!B14</f>
        <v>0</v>
      </c>
      <c r="M23" s="181">
        <f>Data_day!C14</f>
        <v>0</v>
      </c>
      <c r="N23" s="181">
        <f>Data_day!D14</f>
        <v>0</v>
      </c>
      <c r="O23" s="181">
        <f>Data_day!E14</f>
        <v>0</v>
      </c>
      <c r="P23" s="181">
        <f>Data_day!F14</f>
        <v>0</v>
      </c>
      <c r="Q23" s="182">
        <f>Data_day!G14</f>
        <v>0</v>
      </c>
      <c r="R23" s="186">
        <f>Data_day!H14</f>
        <v>0</v>
      </c>
      <c r="S23" s="187">
        <f t="shared" si="4"/>
        <v>0</v>
      </c>
      <c r="T23" s="185">
        <f t="shared" si="5"/>
        <v>0</v>
      </c>
      <c r="U23" s="162"/>
      <c r="V23" s="180">
        <f>Data_day!B45</f>
        <v>0</v>
      </c>
      <c r="W23" s="181">
        <f>Data_day!C45</f>
        <v>0</v>
      </c>
      <c r="X23" s="181">
        <f>Data_day!D45</f>
        <v>0</v>
      </c>
      <c r="Y23" s="181">
        <f>Data_day!E45</f>
        <v>0</v>
      </c>
      <c r="Z23" s="181">
        <f>Data_day!F45</f>
        <v>0</v>
      </c>
      <c r="AA23" s="182">
        <f>Data_day!G45</f>
        <v>0</v>
      </c>
      <c r="AB23" s="183">
        <f>Data_day!H45</f>
        <v>0</v>
      </c>
      <c r="AC23" s="184">
        <f t="shared" si="6"/>
        <v>0</v>
      </c>
      <c r="AD23" s="188">
        <f t="shared" si="7"/>
        <v>0</v>
      </c>
    </row>
    <row r="24" spans="1:30" ht="18" customHeight="1" x14ac:dyDescent="0.2">
      <c r="A24" s="179" t="s">
        <v>36</v>
      </c>
      <c r="B24" s="180">
        <f>Data_day!B77</f>
        <v>0</v>
      </c>
      <c r="C24" s="181">
        <f>Data_day!C77</f>
        <v>0</v>
      </c>
      <c r="D24" s="181">
        <f>Data_day!D77</f>
        <v>0</v>
      </c>
      <c r="E24" s="181">
        <f>Data_day!E77</f>
        <v>0</v>
      </c>
      <c r="F24" s="181">
        <f>Data_day!F77</f>
        <v>0</v>
      </c>
      <c r="G24" s="182">
        <f>Data_day!G77</f>
        <v>0</v>
      </c>
      <c r="H24" s="183">
        <f>Data_day!H77</f>
        <v>0</v>
      </c>
      <c r="I24" s="184">
        <f t="shared" si="2"/>
        <v>0</v>
      </c>
      <c r="J24" s="185">
        <f t="shared" si="3"/>
        <v>0</v>
      </c>
      <c r="K24" s="162"/>
      <c r="L24" s="180">
        <f>Data_day!B15</f>
        <v>0</v>
      </c>
      <c r="M24" s="181">
        <f>Data_day!C15</f>
        <v>0</v>
      </c>
      <c r="N24" s="181">
        <f>Data_day!D15</f>
        <v>0</v>
      </c>
      <c r="O24" s="181">
        <f>Data_day!E15</f>
        <v>0</v>
      </c>
      <c r="P24" s="181">
        <f>Data_day!F15</f>
        <v>0</v>
      </c>
      <c r="Q24" s="182">
        <f>Data_day!G15</f>
        <v>0</v>
      </c>
      <c r="R24" s="186">
        <f>Data_day!H15</f>
        <v>0</v>
      </c>
      <c r="S24" s="187">
        <f t="shared" si="4"/>
        <v>0</v>
      </c>
      <c r="T24" s="185">
        <f t="shared" si="5"/>
        <v>0</v>
      </c>
      <c r="U24" s="162"/>
      <c r="V24" s="180">
        <f>Data_day!B46</f>
        <v>0</v>
      </c>
      <c r="W24" s="181">
        <f>Data_day!C46</f>
        <v>0</v>
      </c>
      <c r="X24" s="181">
        <f>Data_day!D46</f>
        <v>0</v>
      </c>
      <c r="Y24" s="181">
        <f>Data_day!E46</f>
        <v>0</v>
      </c>
      <c r="Z24" s="181">
        <f>Data_day!F46</f>
        <v>0</v>
      </c>
      <c r="AA24" s="182">
        <f>Data_day!G46</f>
        <v>0</v>
      </c>
      <c r="AB24" s="183">
        <f>Data_day!H46</f>
        <v>0</v>
      </c>
      <c r="AC24" s="184">
        <f t="shared" si="6"/>
        <v>0</v>
      </c>
      <c r="AD24" s="188">
        <f t="shared" si="7"/>
        <v>0</v>
      </c>
    </row>
    <row r="25" spans="1:30" ht="18" customHeight="1" x14ac:dyDescent="0.2">
      <c r="A25" s="179" t="s">
        <v>37</v>
      </c>
      <c r="B25" s="180">
        <f>Data_day!B78</f>
        <v>0</v>
      </c>
      <c r="C25" s="181">
        <f>Data_day!C78</f>
        <v>0</v>
      </c>
      <c r="D25" s="181">
        <f>Data_day!D78</f>
        <v>0</v>
      </c>
      <c r="E25" s="181">
        <f>Data_day!E78</f>
        <v>0</v>
      </c>
      <c r="F25" s="181">
        <f>Data_day!F78</f>
        <v>0</v>
      </c>
      <c r="G25" s="182">
        <f>Data_day!G78</f>
        <v>0</v>
      </c>
      <c r="H25" s="183">
        <f>Data_day!H78</f>
        <v>0</v>
      </c>
      <c r="I25" s="184">
        <f t="shared" si="2"/>
        <v>0</v>
      </c>
      <c r="J25" s="185">
        <f t="shared" si="3"/>
        <v>0</v>
      </c>
      <c r="K25" s="162"/>
      <c r="L25" s="180">
        <f>Data_day!B16</f>
        <v>0</v>
      </c>
      <c r="M25" s="181">
        <f>Data_day!C16</f>
        <v>0</v>
      </c>
      <c r="N25" s="181">
        <f>Data_day!D16</f>
        <v>0</v>
      </c>
      <c r="O25" s="181">
        <f>Data_day!E16</f>
        <v>0</v>
      </c>
      <c r="P25" s="181">
        <f>Data_day!F16</f>
        <v>0</v>
      </c>
      <c r="Q25" s="182">
        <f>Data_day!G16</f>
        <v>0</v>
      </c>
      <c r="R25" s="186">
        <f>Data_day!H16</f>
        <v>0</v>
      </c>
      <c r="S25" s="187">
        <f t="shared" si="4"/>
        <v>0</v>
      </c>
      <c r="T25" s="185">
        <f t="shared" si="5"/>
        <v>0</v>
      </c>
      <c r="U25" s="162"/>
      <c r="V25" s="180">
        <f>Data_day!B47</f>
        <v>0</v>
      </c>
      <c r="W25" s="181">
        <f>Data_day!C47</f>
        <v>0</v>
      </c>
      <c r="X25" s="181">
        <f>Data_day!D47</f>
        <v>0</v>
      </c>
      <c r="Y25" s="181">
        <f>Data_day!E47</f>
        <v>0</v>
      </c>
      <c r="Z25" s="181">
        <f>Data_day!F47</f>
        <v>0</v>
      </c>
      <c r="AA25" s="182">
        <f>Data_day!G47</f>
        <v>0</v>
      </c>
      <c r="AB25" s="183">
        <f>Data_day!H47</f>
        <v>0</v>
      </c>
      <c r="AC25" s="184">
        <f t="shared" si="6"/>
        <v>0</v>
      </c>
      <c r="AD25" s="188">
        <f t="shared" si="7"/>
        <v>0</v>
      </c>
    </row>
    <row r="26" spans="1:30" ht="18" customHeight="1" x14ac:dyDescent="0.2">
      <c r="A26" s="179" t="s">
        <v>38</v>
      </c>
      <c r="B26" s="180">
        <f>Data_day!B79</f>
        <v>0</v>
      </c>
      <c r="C26" s="181">
        <f>Data_day!C79</f>
        <v>0</v>
      </c>
      <c r="D26" s="181">
        <f>Data_day!D79</f>
        <v>0</v>
      </c>
      <c r="E26" s="181">
        <f>Data_day!E79</f>
        <v>0</v>
      </c>
      <c r="F26" s="181">
        <f>Data_day!F79</f>
        <v>0</v>
      </c>
      <c r="G26" s="182">
        <f>Data_day!G79</f>
        <v>0</v>
      </c>
      <c r="H26" s="183">
        <f>Data_day!H79</f>
        <v>0</v>
      </c>
      <c r="I26" s="184">
        <f t="shared" si="2"/>
        <v>0</v>
      </c>
      <c r="J26" s="185">
        <f t="shared" si="3"/>
        <v>0</v>
      </c>
      <c r="K26" s="162"/>
      <c r="L26" s="180">
        <f>Data_day!B17</f>
        <v>0</v>
      </c>
      <c r="M26" s="181">
        <f>Data_day!C17</f>
        <v>0</v>
      </c>
      <c r="N26" s="181">
        <f>Data_day!D17</f>
        <v>0</v>
      </c>
      <c r="O26" s="181">
        <f>Data_day!E17</f>
        <v>0</v>
      </c>
      <c r="P26" s="181">
        <f>Data_day!F17</f>
        <v>0</v>
      </c>
      <c r="Q26" s="182">
        <f>Data_day!G17</f>
        <v>0</v>
      </c>
      <c r="R26" s="186">
        <f>Data_day!H17</f>
        <v>0</v>
      </c>
      <c r="S26" s="187">
        <f t="shared" si="4"/>
        <v>0</v>
      </c>
      <c r="T26" s="185">
        <f t="shared" si="5"/>
        <v>0</v>
      </c>
      <c r="U26" s="162"/>
      <c r="V26" s="180">
        <f>Data_day!B48</f>
        <v>0</v>
      </c>
      <c r="W26" s="181">
        <f>Data_day!C48</f>
        <v>0</v>
      </c>
      <c r="X26" s="181">
        <f>Data_day!D48</f>
        <v>0</v>
      </c>
      <c r="Y26" s="181">
        <f>Data_day!E48</f>
        <v>0</v>
      </c>
      <c r="Z26" s="181">
        <f>Data_day!F48</f>
        <v>0</v>
      </c>
      <c r="AA26" s="182">
        <f>Data_day!G48</f>
        <v>0</v>
      </c>
      <c r="AB26" s="183">
        <f>Data_day!H48</f>
        <v>0</v>
      </c>
      <c r="AC26" s="184">
        <f t="shared" si="6"/>
        <v>0</v>
      </c>
      <c r="AD26" s="188">
        <f t="shared" si="7"/>
        <v>0</v>
      </c>
    </row>
    <row r="27" spans="1:30" ht="18" customHeight="1" x14ac:dyDescent="0.2">
      <c r="A27" s="179" t="s">
        <v>39</v>
      </c>
      <c r="B27" s="180">
        <f>Data_day!B80</f>
        <v>0</v>
      </c>
      <c r="C27" s="181">
        <f>Data_day!C80</f>
        <v>0</v>
      </c>
      <c r="D27" s="181">
        <f>Data_day!D80</f>
        <v>0</v>
      </c>
      <c r="E27" s="181">
        <f>Data_day!E80</f>
        <v>0</v>
      </c>
      <c r="F27" s="181">
        <f>Data_day!F80</f>
        <v>0</v>
      </c>
      <c r="G27" s="182">
        <f>Data_day!G80</f>
        <v>0</v>
      </c>
      <c r="H27" s="183">
        <f>Data_day!H80</f>
        <v>0</v>
      </c>
      <c r="I27" s="184">
        <f t="shared" si="2"/>
        <v>0</v>
      </c>
      <c r="J27" s="185">
        <f t="shared" si="3"/>
        <v>0</v>
      </c>
      <c r="K27" s="162"/>
      <c r="L27" s="180">
        <f>Data_day!B18</f>
        <v>0</v>
      </c>
      <c r="M27" s="181">
        <f>Data_day!C18</f>
        <v>0</v>
      </c>
      <c r="N27" s="181">
        <f>Data_day!D18</f>
        <v>0</v>
      </c>
      <c r="O27" s="181">
        <f>Data_day!E18</f>
        <v>0</v>
      </c>
      <c r="P27" s="181">
        <f>Data_day!F18</f>
        <v>0</v>
      </c>
      <c r="Q27" s="182">
        <f>Data_day!G18</f>
        <v>0</v>
      </c>
      <c r="R27" s="186">
        <f>Data_day!H18</f>
        <v>0</v>
      </c>
      <c r="S27" s="187">
        <f t="shared" si="4"/>
        <v>0</v>
      </c>
      <c r="T27" s="185">
        <f t="shared" si="5"/>
        <v>0</v>
      </c>
      <c r="U27" s="162"/>
      <c r="V27" s="180">
        <f>Data_day!B49</f>
        <v>0</v>
      </c>
      <c r="W27" s="181">
        <f>Data_day!C49</f>
        <v>0</v>
      </c>
      <c r="X27" s="181">
        <f>Data_day!D49</f>
        <v>0</v>
      </c>
      <c r="Y27" s="181">
        <f>Data_day!E49</f>
        <v>0</v>
      </c>
      <c r="Z27" s="181">
        <f>Data_day!F49</f>
        <v>0</v>
      </c>
      <c r="AA27" s="182">
        <f>Data_day!G49</f>
        <v>0</v>
      </c>
      <c r="AB27" s="183">
        <f>Data_day!H49</f>
        <v>0</v>
      </c>
      <c r="AC27" s="184">
        <f t="shared" si="6"/>
        <v>0</v>
      </c>
      <c r="AD27" s="188">
        <f t="shared" si="7"/>
        <v>0</v>
      </c>
    </row>
    <row r="28" spans="1:30" ht="18" customHeight="1" x14ac:dyDescent="0.2">
      <c r="A28" s="179" t="s">
        <v>40</v>
      </c>
      <c r="B28" s="180">
        <f>Data_day!B81</f>
        <v>0</v>
      </c>
      <c r="C28" s="181">
        <f>Data_day!C81</f>
        <v>0</v>
      </c>
      <c r="D28" s="181">
        <f>Data_day!D81</f>
        <v>0</v>
      </c>
      <c r="E28" s="181">
        <f>Data_day!E81</f>
        <v>0</v>
      </c>
      <c r="F28" s="181">
        <f>Data_day!F81</f>
        <v>0</v>
      </c>
      <c r="G28" s="182">
        <f>Data_day!G81</f>
        <v>0</v>
      </c>
      <c r="H28" s="183">
        <f>Data_day!H81</f>
        <v>0</v>
      </c>
      <c r="I28" s="184">
        <f t="shared" si="2"/>
        <v>0</v>
      </c>
      <c r="J28" s="185">
        <f t="shared" si="3"/>
        <v>0</v>
      </c>
      <c r="K28" s="162"/>
      <c r="L28" s="180">
        <f>Data_day!B19</f>
        <v>0</v>
      </c>
      <c r="M28" s="181">
        <f>Data_day!C19</f>
        <v>0</v>
      </c>
      <c r="N28" s="181">
        <f>Data_day!D19</f>
        <v>0</v>
      </c>
      <c r="O28" s="181">
        <f>Data_day!E19</f>
        <v>0</v>
      </c>
      <c r="P28" s="181">
        <f>Data_day!F19</f>
        <v>0</v>
      </c>
      <c r="Q28" s="182">
        <f>Data_day!G19</f>
        <v>0</v>
      </c>
      <c r="R28" s="186">
        <f>Data_day!H19</f>
        <v>0</v>
      </c>
      <c r="S28" s="187">
        <f t="shared" si="4"/>
        <v>0</v>
      </c>
      <c r="T28" s="185">
        <f t="shared" si="5"/>
        <v>0</v>
      </c>
      <c r="U28" s="162"/>
      <c r="V28" s="180">
        <f>Data_day!B50</f>
        <v>0</v>
      </c>
      <c r="W28" s="181">
        <f>Data_day!C50</f>
        <v>0</v>
      </c>
      <c r="X28" s="181">
        <f>Data_day!D50</f>
        <v>0</v>
      </c>
      <c r="Y28" s="181">
        <f>Data_day!E50</f>
        <v>0</v>
      </c>
      <c r="Z28" s="181">
        <f>Data_day!F50</f>
        <v>0</v>
      </c>
      <c r="AA28" s="182">
        <f>Data_day!G50</f>
        <v>0</v>
      </c>
      <c r="AB28" s="183">
        <f>Data_day!H50</f>
        <v>0</v>
      </c>
      <c r="AC28" s="184">
        <f t="shared" si="6"/>
        <v>0</v>
      </c>
      <c r="AD28" s="188">
        <f t="shared" si="7"/>
        <v>0</v>
      </c>
    </row>
    <row r="29" spans="1:30" ht="18" customHeight="1" x14ac:dyDescent="0.2">
      <c r="A29" s="179" t="s">
        <v>41</v>
      </c>
      <c r="B29" s="180">
        <f>Data_day!B82</f>
        <v>0</v>
      </c>
      <c r="C29" s="181">
        <f>Data_day!C82</f>
        <v>0</v>
      </c>
      <c r="D29" s="181">
        <f>Data_day!D82</f>
        <v>0</v>
      </c>
      <c r="E29" s="181">
        <f>Data_day!E82</f>
        <v>0</v>
      </c>
      <c r="F29" s="181">
        <f>Data_day!F82</f>
        <v>0</v>
      </c>
      <c r="G29" s="182">
        <f>Data_day!G82</f>
        <v>0</v>
      </c>
      <c r="H29" s="183">
        <f>Data_day!H82</f>
        <v>0</v>
      </c>
      <c r="I29" s="184">
        <f t="shared" si="2"/>
        <v>0</v>
      </c>
      <c r="J29" s="185">
        <f t="shared" si="3"/>
        <v>0</v>
      </c>
      <c r="K29" s="162"/>
      <c r="L29" s="180">
        <f>Data_day!B20</f>
        <v>0</v>
      </c>
      <c r="M29" s="181">
        <f>Data_day!C20</f>
        <v>0</v>
      </c>
      <c r="N29" s="181">
        <f>Data_day!D20</f>
        <v>0</v>
      </c>
      <c r="O29" s="181">
        <f>Data_day!E20</f>
        <v>0</v>
      </c>
      <c r="P29" s="181">
        <f>Data_day!F20</f>
        <v>0</v>
      </c>
      <c r="Q29" s="182">
        <f>Data_day!G20</f>
        <v>0</v>
      </c>
      <c r="R29" s="186">
        <f>Data_day!H20</f>
        <v>0</v>
      </c>
      <c r="S29" s="187">
        <f t="shared" si="4"/>
        <v>0</v>
      </c>
      <c r="T29" s="185">
        <f t="shared" si="5"/>
        <v>0</v>
      </c>
      <c r="U29" s="162"/>
      <c r="V29" s="180">
        <f>Data_day!B51</f>
        <v>0</v>
      </c>
      <c r="W29" s="181">
        <f>Data_day!C51</f>
        <v>0</v>
      </c>
      <c r="X29" s="181">
        <f>Data_day!D51</f>
        <v>0</v>
      </c>
      <c r="Y29" s="181">
        <f>Data_day!E51</f>
        <v>0</v>
      </c>
      <c r="Z29" s="181">
        <f>Data_day!F51</f>
        <v>0</v>
      </c>
      <c r="AA29" s="182">
        <f>Data_day!G51</f>
        <v>0</v>
      </c>
      <c r="AB29" s="183">
        <f>Data_day!H51</f>
        <v>0</v>
      </c>
      <c r="AC29" s="184">
        <f t="shared" si="6"/>
        <v>0</v>
      </c>
      <c r="AD29" s="188">
        <f t="shared" si="7"/>
        <v>0</v>
      </c>
    </row>
    <row r="30" spans="1:30" ht="18" customHeight="1" x14ac:dyDescent="0.2">
      <c r="A30" s="189" t="s">
        <v>42</v>
      </c>
      <c r="B30" s="190">
        <f>Data_day!B83</f>
        <v>0</v>
      </c>
      <c r="C30" s="191">
        <f>Data_day!C83</f>
        <v>0</v>
      </c>
      <c r="D30" s="191">
        <f>Data_day!D83</f>
        <v>0</v>
      </c>
      <c r="E30" s="191">
        <f>Data_day!E83</f>
        <v>0</v>
      </c>
      <c r="F30" s="191">
        <f>Data_day!F83</f>
        <v>0</v>
      </c>
      <c r="G30" s="192">
        <f>Data_day!G83</f>
        <v>0</v>
      </c>
      <c r="H30" s="193">
        <f>Data_day!H83</f>
        <v>0</v>
      </c>
      <c r="I30" s="194">
        <f t="shared" si="2"/>
        <v>0</v>
      </c>
      <c r="J30" s="195">
        <f t="shared" si="3"/>
        <v>0</v>
      </c>
      <c r="K30" s="162"/>
      <c r="L30" s="190">
        <f>Data_day!B21</f>
        <v>0</v>
      </c>
      <c r="M30" s="191">
        <f>Data_day!C21</f>
        <v>0</v>
      </c>
      <c r="N30" s="191">
        <f>Data_day!D21</f>
        <v>0</v>
      </c>
      <c r="O30" s="191">
        <f>Data_day!E21</f>
        <v>0</v>
      </c>
      <c r="P30" s="191">
        <f>Data_day!F21</f>
        <v>0</v>
      </c>
      <c r="Q30" s="192">
        <f>Data_day!G21</f>
        <v>0</v>
      </c>
      <c r="R30" s="196">
        <f>Data_day!H21</f>
        <v>0</v>
      </c>
      <c r="S30" s="197">
        <f t="shared" si="4"/>
        <v>0</v>
      </c>
      <c r="T30" s="195">
        <f t="shared" si="5"/>
        <v>0</v>
      </c>
      <c r="U30" s="162"/>
      <c r="V30" s="190">
        <f>Data_day!B52</f>
        <v>0</v>
      </c>
      <c r="W30" s="191">
        <f>Data_day!C52</f>
        <v>0</v>
      </c>
      <c r="X30" s="191">
        <f>Data_day!D52</f>
        <v>0</v>
      </c>
      <c r="Y30" s="191">
        <f>Data_day!E52</f>
        <v>0</v>
      </c>
      <c r="Z30" s="191">
        <f>Data_day!F52</f>
        <v>0</v>
      </c>
      <c r="AA30" s="192">
        <f>Data_day!G52</f>
        <v>0</v>
      </c>
      <c r="AB30" s="193">
        <f>Data_day!H52</f>
        <v>0</v>
      </c>
      <c r="AC30" s="194">
        <f t="shared" si="6"/>
        <v>0</v>
      </c>
      <c r="AD30" s="198">
        <f t="shared" si="7"/>
        <v>0</v>
      </c>
    </row>
    <row r="31" spans="1:30" ht="18" customHeight="1" x14ac:dyDescent="0.2">
      <c r="A31" s="199" t="s">
        <v>43</v>
      </c>
      <c r="B31" s="200">
        <f>Data_day!B84</f>
        <v>0</v>
      </c>
      <c r="C31" s="201">
        <f>Data_day!C84</f>
        <v>0</v>
      </c>
      <c r="D31" s="201">
        <f>Data_day!D84</f>
        <v>0</v>
      </c>
      <c r="E31" s="201">
        <f>Data_day!E84</f>
        <v>0</v>
      </c>
      <c r="F31" s="201">
        <f>Data_day!F84</f>
        <v>0</v>
      </c>
      <c r="G31" s="202">
        <f>Data_day!G84</f>
        <v>0</v>
      </c>
      <c r="H31" s="203">
        <f>Data_day!H84</f>
        <v>0</v>
      </c>
      <c r="I31" s="204">
        <f t="shared" si="2"/>
        <v>0</v>
      </c>
      <c r="J31" s="205">
        <f t="shared" si="3"/>
        <v>0</v>
      </c>
      <c r="K31" s="162"/>
      <c r="L31" s="200">
        <f>Data_day!B22</f>
        <v>0</v>
      </c>
      <c r="M31" s="201">
        <f>Data_day!C22</f>
        <v>0</v>
      </c>
      <c r="N31" s="201">
        <f>Data_day!D22</f>
        <v>0</v>
      </c>
      <c r="O31" s="201">
        <f>Data_day!E22</f>
        <v>0</v>
      </c>
      <c r="P31" s="201">
        <f>Data_day!F22</f>
        <v>0</v>
      </c>
      <c r="Q31" s="202">
        <f>Data_day!G22</f>
        <v>0</v>
      </c>
      <c r="R31" s="206">
        <f>Data_day!H22</f>
        <v>0</v>
      </c>
      <c r="S31" s="207">
        <f t="shared" si="4"/>
        <v>0</v>
      </c>
      <c r="T31" s="205">
        <f t="shared" si="5"/>
        <v>0</v>
      </c>
      <c r="U31" s="162"/>
      <c r="V31" s="200">
        <f>Data_day!B53</f>
        <v>0</v>
      </c>
      <c r="W31" s="201">
        <f>Data_day!C53</f>
        <v>0</v>
      </c>
      <c r="X31" s="201">
        <f>Data_day!D53</f>
        <v>0</v>
      </c>
      <c r="Y31" s="201">
        <f>Data_day!E53</f>
        <v>0</v>
      </c>
      <c r="Z31" s="201">
        <f>Data_day!F53</f>
        <v>0</v>
      </c>
      <c r="AA31" s="202">
        <f>Data_day!G53</f>
        <v>0</v>
      </c>
      <c r="AB31" s="203">
        <f>Data_day!H53</f>
        <v>0</v>
      </c>
      <c r="AC31" s="204">
        <f t="shared" si="6"/>
        <v>0</v>
      </c>
      <c r="AD31" s="208">
        <f t="shared" si="7"/>
        <v>0</v>
      </c>
    </row>
    <row r="32" spans="1:30" ht="18" customHeight="1" x14ac:dyDescent="0.2">
      <c r="A32" s="164" t="s">
        <v>44</v>
      </c>
      <c r="B32" s="165">
        <f>Data_day!B85</f>
        <v>0</v>
      </c>
      <c r="C32" s="166">
        <f>Data_day!C85</f>
        <v>0</v>
      </c>
      <c r="D32" s="166">
        <f>Data_day!D85</f>
        <v>0</v>
      </c>
      <c r="E32" s="166">
        <f>Data_day!E85</f>
        <v>0</v>
      </c>
      <c r="F32" s="166">
        <f>Data_day!F85</f>
        <v>0</v>
      </c>
      <c r="G32" s="167">
        <f>Data_day!G85</f>
        <v>0</v>
      </c>
      <c r="H32" s="168">
        <f>Data_day!H85</f>
        <v>0</v>
      </c>
      <c r="I32" s="169">
        <f t="shared" si="2"/>
        <v>0</v>
      </c>
      <c r="J32" s="170">
        <f t="shared" si="3"/>
        <v>0</v>
      </c>
      <c r="K32" s="162"/>
      <c r="L32" s="165">
        <f>Data_day!B23</f>
        <v>0</v>
      </c>
      <c r="M32" s="166">
        <f>Data_day!C23</f>
        <v>0</v>
      </c>
      <c r="N32" s="166">
        <f>Data_day!D23</f>
        <v>0</v>
      </c>
      <c r="O32" s="166">
        <f>Data_day!E23</f>
        <v>0</v>
      </c>
      <c r="P32" s="166">
        <f>Data_day!F23</f>
        <v>0</v>
      </c>
      <c r="Q32" s="167">
        <f>Data_day!G23</f>
        <v>0</v>
      </c>
      <c r="R32" s="210">
        <f>Data_day!H23</f>
        <v>0</v>
      </c>
      <c r="S32" s="175">
        <f t="shared" si="4"/>
        <v>0</v>
      </c>
      <c r="T32" s="170">
        <f t="shared" si="5"/>
        <v>0</v>
      </c>
      <c r="U32" s="162"/>
      <c r="V32" s="165">
        <f>Data_day!B54</f>
        <v>0</v>
      </c>
      <c r="W32" s="166">
        <f>Data_day!C54</f>
        <v>0</v>
      </c>
      <c r="X32" s="166">
        <f>Data_day!D54</f>
        <v>0</v>
      </c>
      <c r="Y32" s="166">
        <f>Data_day!E54</f>
        <v>0</v>
      </c>
      <c r="Z32" s="166">
        <f>Data_day!F54</f>
        <v>0</v>
      </c>
      <c r="AA32" s="167">
        <f>Data_day!G54</f>
        <v>0</v>
      </c>
      <c r="AB32" s="168">
        <f>Data_day!H54</f>
        <v>0</v>
      </c>
      <c r="AC32" s="169">
        <f t="shared" si="6"/>
        <v>0</v>
      </c>
      <c r="AD32" s="211">
        <f t="shared" si="7"/>
        <v>0</v>
      </c>
    </row>
    <row r="33" spans="1:30" ht="18" customHeight="1" x14ac:dyDescent="0.2">
      <c r="A33" s="179" t="s">
        <v>45</v>
      </c>
      <c r="B33" s="180">
        <f>Data_day!B86</f>
        <v>0</v>
      </c>
      <c r="C33" s="181">
        <f>Data_day!C86</f>
        <v>0</v>
      </c>
      <c r="D33" s="181">
        <f>Data_day!D86</f>
        <v>0</v>
      </c>
      <c r="E33" s="181">
        <f>Data_day!E86</f>
        <v>0</v>
      </c>
      <c r="F33" s="181">
        <f>Data_day!F86</f>
        <v>0</v>
      </c>
      <c r="G33" s="182">
        <f>Data_day!G86</f>
        <v>0</v>
      </c>
      <c r="H33" s="183">
        <f>Data_day!H86</f>
        <v>0</v>
      </c>
      <c r="I33" s="184">
        <f t="shared" si="2"/>
        <v>0</v>
      </c>
      <c r="J33" s="185">
        <f t="shared" si="3"/>
        <v>0</v>
      </c>
      <c r="K33" s="162"/>
      <c r="L33" s="180">
        <f>Data_day!B24</f>
        <v>0</v>
      </c>
      <c r="M33" s="181">
        <f>Data_day!C24</f>
        <v>0</v>
      </c>
      <c r="N33" s="181">
        <f>Data_day!D24</f>
        <v>0</v>
      </c>
      <c r="O33" s="181">
        <f>Data_day!E24</f>
        <v>0</v>
      </c>
      <c r="P33" s="181">
        <f>Data_day!F24</f>
        <v>0</v>
      </c>
      <c r="Q33" s="182">
        <f>Data_day!G24</f>
        <v>0</v>
      </c>
      <c r="R33" s="186">
        <f>Data_day!H24</f>
        <v>0</v>
      </c>
      <c r="S33" s="187">
        <f t="shared" si="4"/>
        <v>0</v>
      </c>
      <c r="T33" s="185">
        <f t="shared" si="5"/>
        <v>0</v>
      </c>
      <c r="U33" s="162"/>
      <c r="V33" s="180">
        <f>Data_day!B55</f>
        <v>0</v>
      </c>
      <c r="W33" s="181">
        <f>Data_day!C55</f>
        <v>0</v>
      </c>
      <c r="X33" s="181">
        <f>Data_day!D55</f>
        <v>0</v>
      </c>
      <c r="Y33" s="181">
        <f>Data_day!E55</f>
        <v>0</v>
      </c>
      <c r="Z33" s="181">
        <f>Data_day!F55</f>
        <v>0</v>
      </c>
      <c r="AA33" s="182">
        <f>Data_day!G55</f>
        <v>0</v>
      </c>
      <c r="AB33" s="183">
        <f>Data_day!H55</f>
        <v>0</v>
      </c>
      <c r="AC33" s="184">
        <f t="shared" si="6"/>
        <v>0</v>
      </c>
      <c r="AD33" s="188">
        <f t="shared" si="7"/>
        <v>0</v>
      </c>
    </row>
    <row r="34" spans="1:30" ht="18" customHeight="1" x14ac:dyDescent="0.2">
      <c r="A34" s="179" t="s">
        <v>46</v>
      </c>
      <c r="B34" s="180">
        <f>Data_day!B87</f>
        <v>0</v>
      </c>
      <c r="C34" s="181">
        <f>Data_day!C87</f>
        <v>0</v>
      </c>
      <c r="D34" s="181">
        <f>Data_day!D87</f>
        <v>0</v>
      </c>
      <c r="E34" s="181">
        <f>Data_day!E87</f>
        <v>0</v>
      </c>
      <c r="F34" s="181">
        <f>Data_day!F87</f>
        <v>0</v>
      </c>
      <c r="G34" s="182">
        <f>Data_day!G87</f>
        <v>0</v>
      </c>
      <c r="H34" s="183">
        <f>Data_day!H87</f>
        <v>0</v>
      </c>
      <c r="I34" s="184">
        <f t="shared" si="2"/>
        <v>0</v>
      </c>
      <c r="J34" s="185">
        <f t="shared" si="3"/>
        <v>0</v>
      </c>
      <c r="K34" s="162"/>
      <c r="L34" s="180">
        <f>Data_day!B25</f>
        <v>0</v>
      </c>
      <c r="M34" s="181">
        <f>Data_day!C25</f>
        <v>0</v>
      </c>
      <c r="N34" s="181">
        <f>Data_day!D25</f>
        <v>0</v>
      </c>
      <c r="O34" s="181">
        <f>Data_day!E25</f>
        <v>0</v>
      </c>
      <c r="P34" s="181">
        <f>Data_day!F25</f>
        <v>0</v>
      </c>
      <c r="Q34" s="182">
        <f>Data_day!G25</f>
        <v>0</v>
      </c>
      <c r="R34" s="186">
        <f>Data_day!H25</f>
        <v>0</v>
      </c>
      <c r="S34" s="187">
        <f t="shared" si="4"/>
        <v>0</v>
      </c>
      <c r="T34" s="185">
        <f t="shared" si="5"/>
        <v>0</v>
      </c>
      <c r="U34" s="162"/>
      <c r="V34" s="180">
        <f>Data_day!B56</f>
        <v>0</v>
      </c>
      <c r="W34" s="181">
        <f>Data_day!C56</f>
        <v>0</v>
      </c>
      <c r="X34" s="181">
        <f>Data_day!D56</f>
        <v>0</v>
      </c>
      <c r="Y34" s="181">
        <f>Data_day!E56</f>
        <v>0</v>
      </c>
      <c r="Z34" s="181">
        <f>Data_day!F56</f>
        <v>0</v>
      </c>
      <c r="AA34" s="182">
        <f>Data_day!G56</f>
        <v>0</v>
      </c>
      <c r="AB34" s="183">
        <f>Data_day!H56</f>
        <v>0</v>
      </c>
      <c r="AC34" s="184">
        <f t="shared" si="6"/>
        <v>0</v>
      </c>
      <c r="AD34" s="188">
        <f t="shared" si="7"/>
        <v>0</v>
      </c>
    </row>
    <row r="35" spans="1:30" ht="18" customHeight="1" x14ac:dyDescent="0.2">
      <c r="A35" s="179" t="s">
        <v>47</v>
      </c>
      <c r="B35" s="180">
        <f>Data_day!B88</f>
        <v>0</v>
      </c>
      <c r="C35" s="181">
        <f>Data_day!C88</f>
        <v>0</v>
      </c>
      <c r="D35" s="181">
        <f>Data_day!D88</f>
        <v>0</v>
      </c>
      <c r="E35" s="181">
        <f>Data_day!E88</f>
        <v>0</v>
      </c>
      <c r="F35" s="181">
        <f>Data_day!F88</f>
        <v>0</v>
      </c>
      <c r="G35" s="182">
        <f>Data_day!G88</f>
        <v>0</v>
      </c>
      <c r="H35" s="183">
        <f>Data_day!H88</f>
        <v>0</v>
      </c>
      <c r="I35" s="184">
        <f t="shared" si="2"/>
        <v>0</v>
      </c>
      <c r="J35" s="185">
        <f t="shared" si="3"/>
        <v>0</v>
      </c>
      <c r="K35" s="162"/>
      <c r="L35" s="180">
        <f>Data_day!B26</f>
        <v>0</v>
      </c>
      <c r="M35" s="181">
        <f>Data_day!C26</f>
        <v>0</v>
      </c>
      <c r="N35" s="181">
        <f>Data_day!D26</f>
        <v>0</v>
      </c>
      <c r="O35" s="181">
        <f>Data_day!E26</f>
        <v>0</v>
      </c>
      <c r="P35" s="181">
        <f>Data_day!F26</f>
        <v>0</v>
      </c>
      <c r="Q35" s="182">
        <f>Data_day!G26</f>
        <v>0</v>
      </c>
      <c r="R35" s="186">
        <f>Data_day!H26</f>
        <v>0</v>
      </c>
      <c r="S35" s="187">
        <f t="shared" si="4"/>
        <v>0</v>
      </c>
      <c r="T35" s="185">
        <f t="shared" si="5"/>
        <v>0</v>
      </c>
      <c r="U35" s="162"/>
      <c r="V35" s="180">
        <f>Data_day!B57</f>
        <v>0</v>
      </c>
      <c r="W35" s="181">
        <f>Data_day!C57</f>
        <v>0</v>
      </c>
      <c r="X35" s="181">
        <f>Data_day!D57</f>
        <v>0</v>
      </c>
      <c r="Y35" s="181">
        <f>Data_day!E57</f>
        <v>0</v>
      </c>
      <c r="Z35" s="181">
        <f>Data_day!F57</f>
        <v>0</v>
      </c>
      <c r="AA35" s="182">
        <f>Data_day!G57</f>
        <v>0</v>
      </c>
      <c r="AB35" s="183">
        <f>Data_day!H57</f>
        <v>0</v>
      </c>
      <c r="AC35" s="184">
        <f t="shared" si="6"/>
        <v>0</v>
      </c>
      <c r="AD35" s="188">
        <f t="shared" si="7"/>
        <v>0</v>
      </c>
    </row>
    <row r="36" spans="1:30" ht="18" customHeight="1" x14ac:dyDescent="0.2">
      <c r="A36" s="179" t="s">
        <v>48</v>
      </c>
      <c r="B36" s="180">
        <f>Data_day!B89</f>
        <v>0</v>
      </c>
      <c r="C36" s="181">
        <f>Data_day!C89</f>
        <v>0</v>
      </c>
      <c r="D36" s="181">
        <f>Data_day!D89</f>
        <v>0</v>
      </c>
      <c r="E36" s="181">
        <f>Data_day!E89</f>
        <v>0</v>
      </c>
      <c r="F36" s="181">
        <f>Data_day!F89</f>
        <v>0</v>
      </c>
      <c r="G36" s="182">
        <f>Data_day!G89</f>
        <v>0</v>
      </c>
      <c r="H36" s="183">
        <f>Data_day!H89</f>
        <v>0</v>
      </c>
      <c r="I36" s="184">
        <f t="shared" si="2"/>
        <v>0</v>
      </c>
      <c r="J36" s="185">
        <f t="shared" si="3"/>
        <v>0</v>
      </c>
      <c r="K36" s="162"/>
      <c r="L36" s="180">
        <f>Data_day!B27</f>
        <v>0</v>
      </c>
      <c r="M36" s="181">
        <f>Data_day!C27</f>
        <v>0</v>
      </c>
      <c r="N36" s="181">
        <f>Data_day!D27</f>
        <v>0</v>
      </c>
      <c r="O36" s="181">
        <f>Data_day!E27</f>
        <v>0</v>
      </c>
      <c r="P36" s="181">
        <f>Data_day!F27</f>
        <v>0</v>
      </c>
      <c r="Q36" s="182">
        <f>Data_day!G27</f>
        <v>0</v>
      </c>
      <c r="R36" s="186">
        <f>Data_day!H27</f>
        <v>0</v>
      </c>
      <c r="S36" s="187">
        <f t="shared" si="4"/>
        <v>0</v>
      </c>
      <c r="T36" s="185">
        <f t="shared" si="5"/>
        <v>0</v>
      </c>
      <c r="U36" s="162"/>
      <c r="V36" s="180">
        <f>Data_day!B58</f>
        <v>0</v>
      </c>
      <c r="W36" s="181">
        <f>Data_day!C58</f>
        <v>0</v>
      </c>
      <c r="X36" s="181">
        <f>Data_day!D58</f>
        <v>0</v>
      </c>
      <c r="Y36" s="181">
        <f>Data_day!E58</f>
        <v>0</v>
      </c>
      <c r="Z36" s="181">
        <f>Data_day!F58</f>
        <v>0</v>
      </c>
      <c r="AA36" s="182">
        <f>Data_day!G58</f>
        <v>0</v>
      </c>
      <c r="AB36" s="183">
        <f>Data_day!H58</f>
        <v>0</v>
      </c>
      <c r="AC36" s="184">
        <f t="shared" si="6"/>
        <v>0</v>
      </c>
      <c r="AD36" s="188">
        <f t="shared" si="7"/>
        <v>0</v>
      </c>
    </row>
    <row r="37" spans="1:30" ht="18" customHeight="1" x14ac:dyDescent="0.2">
      <c r="A37" s="212" t="s">
        <v>49</v>
      </c>
      <c r="B37" s="213">
        <f>Data_day!B90</f>
        <v>0</v>
      </c>
      <c r="C37" s="214">
        <f>Data_day!C90</f>
        <v>0</v>
      </c>
      <c r="D37" s="214">
        <f>Data_day!D90</f>
        <v>0</v>
      </c>
      <c r="E37" s="214">
        <f>Data_day!E90</f>
        <v>0</v>
      </c>
      <c r="F37" s="214">
        <f>Data_day!F90</f>
        <v>0</v>
      </c>
      <c r="G37" s="215">
        <f>Data_day!G90</f>
        <v>0</v>
      </c>
      <c r="H37" s="216">
        <f>Data_day!H90</f>
        <v>0</v>
      </c>
      <c r="I37" s="217">
        <f t="shared" si="2"/>
        <v>0</v>
      </c>
      <c r="J37" s="218">
        <f t="shared" si="3"/>
        <v>0</v>
      </c>
      <c r="K37" s="162"/>
      <c r="L37" s="213">
        <f>Data_day!B28</f>
        <v>0</v>
      </c>
      <c r="M37" s="214">
        <f>Data_day!C28</f>
        <v>0</v>
      </c>
      <c r="N37" s="214">
        <f>Data_day!D28</f>
        <v>0</v>
      </c>
      <c r="O37" s="214">
        <f>Data_day!E28</f>
        <v>0</v>
      </c>
      <c r="P37" s="214">
        <f>Data_day!F28</f>
        <v>0</v>
      </c>
      <c r="Q37" s="215">
        <f>Data_day!G28</f>
        <v>0</v>
      </c>
      <c r="R37" s="219">
        <f>Data_day!H28</f>
        <v>0</v>
      </c>
      <c r="S37" s="220">
        <f t="shared" si="4"/>
        <v>0</v>
      </c>
      <c r="T37" s="218">
        <f t="shared" si="5"/>
        <v>0</v>
      </c>
      <c r="U37" s="162"/>
      <c r="V37" s="213">
        <f>Data_day!B59</f>
        <v>0</v>
      </c>
      <c r="W37" s="214">
        <f>Data_day!C59</f>
        <v>0</v>
      </c>
      <c r="X37" s="214">
        <f>Data_day!D59</f>
        <v>0</v>
      </c>
      <c r="Y37" s="214">
        <f>Data_day!E59</f>
        <v>0</v>
      </c>
      <c r="Z37" s="214">
        <f>Data_day!F59</f>
        <v>0</v>
      </c>
      <c r="AA37" s="215">
        <f>Data_day!G59</f>
        <v>0</v>
      </c>
      <c r="AB37" s="216">
        <f>Data_day!H59</f>
        <v>0</v>
      </c>
      <c r="AC37" s="217">
        <f t="shared" si="6"/>
        <v>0</v>
      </c>
      <c r="AD37" s="221">
        <f t="shared" si="7"/>
        <v>0</v>
      </c>
    </row>
    <row r="38" spans="1:30" ht="7.5" customHeight="1" x14ac:dyDescent="0.25">
      <c r="A38" s="62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3"/>
      <c r="T38" s="223"/>
      <c r="U38" s="222"/>
      <c r="V38" s="222"/>
      <c r="W38" s="222"/>
      <c r="X38" s="222"/>
      <c r="Y38" s="222"/>
      <c r="Z38" s="222"/>
      <c r="AA38" s="222"/>
      <c r="AB38" s="222"/>
      <c r="AC38" s="223"/>
      <c r="AD38" s="223"/>
    </row>
    <row r="39" spans="1:30" s="162" customFormat="1" ht="18" customHeight="1" x14ac:dyDescent="0.2">
      <c r="A39" s="155" t="s">
        <v>109</v>
      </c>
      <c r="B39" s="224">
        <f t="shared" ref="B39:H39" si="8">SUM(B14:B37)</f>
        <v>0</v>
      </c>
      <c r="C39" s="225">
        <f t="shared" si="8"/>
        <v>0</v>
      </c>
      <c r="D39" s="225">
        <f t="shared" si="8"/>
        <v>0</v>
      </c>
      <c r="E39" s="225">
        <f t="shared" si="8"/>
        <v>0</v>
      </c>
      <c r="F39" s="225">
        <f t="shared" si="8"/>
        <v>0</v>
      </c>
      <c r="G39" s="226">
        <f t="shared" si="8"/>
        <v>0</v>
      </c>
      <c r="H39" s="227">
        <f t="shared" si="8"/>
        <v>0</v>
      </c>
      <c r="I39" s="228">
        <f>SUM(B39:F39)/5</f>
        <v>0</v>
      </c>
      <c r="J39" s="229">
        <f>SUM(B39:H39)/7</f>
        <v>0</v>
      </c>
      <c r="K39" s="62"/>
      <c r="L39" s="230">
        <f t="shared" ref="L39:R39" si="9">SUM(L14:L37)</f>
        <v>0</v>
      </c>
      <c r="M39" s="225">
        <f t="shared" si="9"/>
        <v>0</v>
      </c>
      <c r="N39" s="225">
        <f t="shared" si="9"/>
        <v>0</v>
      </c>
      <c r="O39" s="225">
        <f t="shared" si="9"/>
        <v>0</v>
      </c>
      <c r="P39" s="225">
        <f t="shared" si="9"/>
        <v>0</v>
      </c>
      <c r="Q39" s="226">
        <f t="shared" si="9"/>
        <v>0</v>
      </c>
      <c r="R39" s="227">
        <f t="shared" si="9"/>
        <v>0</v>
      </c>
      <c r="S39" s="228">
        <f>SUM(L39:P39)/5</f>
        <v>0</v>
      </c>
      <c r="T39" s="229">
        <f>SUM(L39:R39)/7</f>
        <v>0</v>
      </c>
      <c r="U39" s="62"/>
      <c r="V39" s="230">
        <f t="shared" ref="V39:AB39" si="10">SUM(V14:V37)</f>
        <v>0</v>
      </c>
      <c r="W39" s="225">
        <f t="shared" si="10"/>
        <v>0</v>
      </c>
      <c r="X39" s="225">
        <f t="shared" si="10"/>
        <v>0</v>
      </c>
      <c r="Y39" s="225">
        <f t="shared" si="10"/>
        <v>0</v>
      </c>
      <c r="Z39" s="225">
        <f t="shared" si="10"/>
        <v>0</v>
      </c>
      <c r="AA39" s="226">
        <f t="shared" si="10"/>
        <v>0</v>
      </c>
      <c r="AB39" s="227">
        <f t="shared" si="10"/>
        <v>0</v>
      </c>
      <c r="AC39" s="228">
        <f>SUM(V39:Z39)/5</f>
        <v>0</v>
      </c>
      <c r="AD39" s="229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37" priority="2" operator="equal">
      <formula>MAX(B$14:B$25)</formula>
    </cfRule>
  </conditionalFormatting>
  <conditionalFormatting sqref="B26:J37">
    <cfRule type="cellIs" dxfId="36" priority="3" operator="equal">
      <formula>MAX(B$26:B$37)</formula>
    </cfRule>
  </conditionalFormatting>
  <conditionalFormatting sqref="L14:T25">
    <cfRule type="cellIs" dxfId="35" priority="4" operator="equal">
      <formula>MAX(L$14:L$25)</formula>
    </cfRule>
  </conditionalFormatting>
  <conditionalFormatting sqref="L26:T37">
    <cfRule type="cellIs" dxfId="34" priority="5" operator="equal">
      <formula>MAX(L$26:L$37)</formula>
    </cfRule>
  </conditionalFormatting>
  <conditionalFormatting sqref="V14:AD25">
    <cfRule type="cellIs" dxfId="33" priority="6" operator="equal">
      <formula>MAX(V$14:V$25)</formula>
    </cfRule>
  </conditionalFormatting>
  <conditionalFormatting sqref="V26:AD37">
    <cfRule type="cellIs" dxfId="32" priority="7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orientation="landscape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9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110</v>
      </c>
      <c r="J6" s="11"/>
    </row>
    <row r="7" spans="1:11" ht="16.149999999999999" customHeight="1" x14ac:dyDescent="0.2">
      <c r="A7" s="14"/>
      <c r="C7" s="18"/>
      <c r="G7" s="108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232">
        <f>B4</f>
        <v>0</v>
      </c>
      <c r="I9" s="67"/>
    </row>
    <row r="10" spans="1:11" ht="13.5" customHeight="1" x14ac:dyDescent="0.2">
      <c r="I10" s="67"/>
    </row>
    <row r="11" spans="1:11" s="5" customFormat="1" ht="18.600000000000001" customHeight="1" x14ac:dyDescent="0.2">
      <c r="B11" s="529" t="str">
        <f>"Distrubution des classes SWISS7 par tranche horaire  -  Cumuls sur 7 jours (Lu - Di)"</f>
        <v>Distrubution des classes SWISS7 par tranche horaire  -  Cumuls sur 7 jours (Lu - Di)</v>
      </c>
      <c r="C11" s="529"/>
      <c r="D11" s="529"/>
      <c r="E11" s="529"/>
      <c r="F11" s="529"/>
      <c r="G11" s="529"/>
      <c r="H11" s="529"/>
      <c r="I11" s="233"/>
      <c r="J11" s="234" t="s">
        <v>108</v>
      </c>
      <c r="K11" s="556" t="s">
        <v>111</v>
      </c>
    </row>
    <row r="12" spans="1:11" ht="12.75" customHeight="1" x14ac:dyDescent="0.2">
      <c r="A12" s="123" t="s">
        <v>98</v>
      </c>
      <c r="B12" s="235" t="s">
        <v>112</v>
      </c>
      <c r="C12" s="236" t="s">
        <v>113</v>
      </c>
      <c r="D12" s="236" t="s">
        <v>114</v>
      </c>
      <c r="E12" s="236" t="s">
        <v>115</v>
      </c>
      <c r="F12" s="236" t="s">
        <v>116</v>
      </c>
      <c r="G12" s="236" t="s">
        <v>117</v>
      </c>
      <c r="H12" s="237" t="s">
        <v>118</v>
      </c>
      <c r="I12" s="139"/>
      <c r="J12" s="238" t="s">
        <v>101</v>
      </c>
      <c r="K12" s="556"/>
    </row>
    <row r="13" spans="1:11" ht="12.75" customHeight="1" x14ac:dyDescent="0.2">
      <c r="A13" s="239" t="s">
        <v>26</v>
      </c>
      <c r="B13" s="240">
        <f>Data_category!C5</f>
        <v>0</v>
      </c>
      <c r="C13" s="143">
        <f>Data_category!D5</f>
        <v>0</v>
      </c>
      <c r="D13" s="241">
        <f>Data_category!E5</f>
        <v>0</v>
      </c>
      <c r="E13" s="143">
        <f>Data_category!F5</f>
        <v>0</v>
      </c>
      <c r="F13" s="241">
        <f>Data_category!G5</f>
        <v>0</v>
      </c>
      <c r="G13" s="143">
        <f>Data_category!H5</f>
        <v>0</v>
      </c>
      <c r="H13" s="242">
        <f>Data_category!I5</f>
        <v>0</v>
      </c>
      <c r="J13" s="243">
        <f>CV_C!T14</f>
        <v>0</v>
      </c>
      <c r="K13" s="244" t="e">
        <f>J13/Data_category!$M$29*7</f>
        <v>#DIV/0!</v>
      </c>
    </row>
    <row r="14" spans="1:11" ht="12.75" customHeight="1" x14ac:dyDescent="0.2">
      <c r="A14" s="245" t="s">
        <v>27</v>
      </c>
      <c r="B14" s="246">
        <f>Data_category!C6</f>
        <v>0</v>
      </c>
      <c r="C14" s="247">
        <f>Data_category!D6</f>
        <v>0</v>
      </c>
      <c r="D14" s="248">
        <f>Data_category!E6</f>
        <v>0</v>
      </c>
      <c r="E14" s="247">
        <f>Data_category!F6</f>
        <v>0</v>
      </c>
      <c r="F14" s="248">
        <f>Data_category!G6</f>
        <v>0</v>
      </c>
      <c r="G14" s="247">
        <f>Data_category!H6</f>
        <v>0</v>
      </c>
      <c r="H14" s="249">
        <f>Data_category!I6</f>
        <v>0</v>
      </c>
      <c r="J14" s="243">
        <f>CV_C!T15</f>
        <v>0</v>
      </c>
      <c r="K14" s="250" t="e">
        <f>J14/Data_category!$M$29*7</f>
        <v>#DIV/0!</v>
      </c>
    </row>
    <row r="15" spans="1:11" ht="12.75" customHeight="1" x14ac:dyDescent="0.2">
      <c r="A15" s="245" t="s">
        <v>28</v>
      </c>
      <c r="B15" s="246">
        <f>Data_category!C7</f>
        <v>0</v>
      </c>
      <c r="C15" s="247">
        <f>Data_category!D7</f>
        <v>0</v>
      </c>
      <c r="D15" s="248">
        <f>Data_category!E7</f>
        <v>0</v>
      </c>
      <c r="E15" s="247">
        <f>Data_category!F7</f>
        <v>0</v>
      </c>
      <c r="F15" s="248">
        <f>Data_category!G7</f>
        <v>0</v>
      </c>
      <c r="G15" s="247">
        <f>Data_category!H7</f>
        <v>0</v>
      </c>
      <c r="H15" s="249">
        <f>Data_category!I7</f>
        <v>0</v>
      </c>
      <c r="J15" s="243">
        <f>CV_C!T16</f>
        <v>0</v>
      </c>
      <c r="K15" s="250" t="e">
        <f>J15/Data_category!$M$29*7</f>
        <v>#DIV/0!</v>
      </c>
    </row>
    <row r="16" spans="1:11" ht="12.75" customHeight="1" x14ac:dyDescent="0.2">
      <c r="A16" s="245" t="s">
        <v>29</v>
      </c>
      <c r="B16" s="246">
        <f>Data_category!C8</f>
        <v>0</v>
      </c>
      <c r="C16" s="247">
        <f>Data_category!D8</f>
        <v>0</v>
      </c>
      <c r="D16" s="248">
        <f>Data_category!E8</f>
        <v>0</v>
      </c>
      <c r="E16" s="247">
        <f>Data_category!F8</f>
        <v>0</v>
      </c>
      <c r="F16" s="248">
        <f>Data_category!G8</f>
        <v>0</v>
      </c>
      <c r="G16" s="247">
        <f>Data_category!H8</f>
        <v>0</v>
      </c>
      <c r="H16" s="249">
        <f>Data_category!I8</f>
        <v>0</v>
      </c>
      <c r="J16" s="243">
        <f>CV_C!T17</f>
        <v>0</v>
      </c>
      <c r="K16" s="250" t="e">
        <f>J16/Data_category!$M$29*7</f>
        <v>#DIV/0!</v>
      </c>
    </row>
    <row r="17" spans="1:11" ht="12.75" customHeight="1" x14ac:dyDescent="0.2">
      <c r="A17" s="245" t="s">
        <v>30</v>
      </c>
      <c r="B17" s="246">
        <f>Data_category!C9</f>
        <v>0</v>
      </c>
      <c r="C17" s="247">
        <f>Data_category!D9</f>
        <v>0</v>
      </c>
      <c r="D17" s="248">
        <f>Data_category!E9</f>
        <v>0</v>
      </c>
      <c r="E17" s="247">
        <f>Data_category!F9</f>
        <v>0</v>
      </c>
      <c r="F17" s="248">
        <f>Data_category!G9</f>
        <v>0</v>
      </c>
      <c r="G17" s="247">
        <f>Data_category!H9</f>
        <v>0</v>
      </c>
      <c r="H17" s="249">
        <f>Data_category!I9</f>
        <v>0</v>
      </c>
      <c r="J17" s="243">
        <f>CV_C!T18</f>
        <v>0</v>
      </c>
      <c r="K17" s="250" t="e">
        <f>J17/Data_category!$M$29*7</f>
        <v>#DIV/0!</v>
      </c>
    </row>
    <row r="18" spans="1:11" ht="12.75" customHeight="1" x14ac:dyDescent="0.2">
      <c r="A18" s="245" t="s">
        <v>31</v>
      </c>
      <c r="B18" s="246">
        <f>Data_category!C10</f>
        <v>0</v>
      </c>
      <c r="C18" s="247">
        <f>Data_category!D10</f>
        <v>0</v>
      </c>
      <c r="D18" s="248">
        <f>Data_category!E10</f>
        <v>0</v>
      </c>
      <c r="E18" s="247">
        <f>Data_category!F10</f>
        <v>0</v>
      </c>
      <c r="F18" s="248">
        <f>Data_category!G10</f>
        <v>0</v>
      </c>
      <c r="G18" s="247">
        <f>Data_category!H10</f>
        <v>0</v>
      </c>
      <c r="H18" s="249">
        <f>Data_category!I10</f>
        <v>0</v>
      </c>
      <c r="J18" s="243">
        <f>CV_C!T19</f>
        <v>0</v>
      </c>
      <c r="K18" s="250" t="e">
        <f>J18/Data_category!$M$29*7</f>
        <v>#DIV/0!</v>
      </c>
    </row>
    <row r="19" spans="1:11" ht="12.75" customHeight="1" x14ac:dyDescent="0.2">
      <c r="A19" s="245" t="s">
        <v>32</v>
      </c>
      <c r="B19" s="246">
        <f>Data_category!C11</f>
        <v>0</v>
      </c>
      <c r="C19" s="247">
        <f>Data_category!D11</f>
        <v>0</v>
      </c>
      <c r="D19" s="248">
        <f>Data_category!E11</f>
        <v>0</v>
      </c>
      <c r="E19" s="247">
        <f>Data_category!F11</f>
        <v>0</v>
      </c>
      <c r="F19" s="248">
        <f>Data_category!G11</f>
        <v>0</v>
      </c>
      <c r="G19" s="247">
        <f>Data_category!H11</f>
        <v>0</v>
      </c>
      <c r="H19" s="249">
        <f>Data_category!I11</f>
        <v>0</v>
      </c>
      <c r="J19" s="243">
        <f>CV_C!T20</f>
        <v>0</v>
      </c>
      <c r="K19" s="250" t="e">
        <f>J19/Data_category!$M$29*7</f>
        <v>#DIV/0!</v>
      </c>
    </row>
    <row r="20" spans="1:11" ht="12.75" customHeight="1" x14ac:dyDescent="0.2">
      <c r="A20" s="251" t="s">
        <v>33</v>
      </c>
      <c r="B20" s="252">
        <f>Data_category!C12</f>
        <v>0</v>
      </c>
      <c r="C20" s="253">
        <f>Data_category!D12</f>
        <v>0</v>
      </c>
      <c r="D20" s="254">
        <f>Data_category!E12</f>
        <v>0</v>
      </c>
      <c r="E20" s="253">
        <f>Data_category!F12</f>
        <v>0</v>
      </c>
      <c r="F20" s="254">
        <f>Data_category!G12</f>
        <v>0</v>
      </c>
      <c r="G20" s="253">
        <f>Data_category!H12</f>
        <v>0</v>
      </c>
      <c r="H20" s="255">
        <f>Data_category!I12</f>
        <v>0</v>
      </c>
      <c r="I20" s="67"/>
      <c r="J20" s="256">
        <f>CV_C!T21</f>
        <v>0</v>
      </c>
      <c r="K20" s="257" t="e">
        <f>J20/Data_category!$M$29*7</f>
        <v>#DIV/0!</v>
      </c>
    </row>
    <row r="21" spans="1:11" ht="12.75" customHeight="1" x14ac:dyDescent="0.2">
      <c r="A21" s="245" t="s">
        <v>34</v>
      </c>
      <c r="B21" s="246">
        <f>Data_category!C13</f>
        <v>0</v>
      </c>
      <c r="C21" s="247">
        <f>Data_category!D13</f>
        <v>0</v>
      </c>
      <c r="D21" s="248">
        <f>Data_category!E13</f>
        <v>0</v>
      </c>
      <c r="E21" s="247">
        <f>Data_category!F13</f>
        <v>0</v>
      </c>
      <c r="F21" s="248">
        <f>Data_category!G13</f>
        <v>0</v>
      </c>
      <c r="G21" s="247">
        <f>Data_category!H13</f>
        <v>0</v>
      </c>
      <c r="H21" s="249">
        <f>Data_category!I13</f>
        <v>0</v>
      </c>
      <c r="J21" s="243">
        <f>CV_C!T22</f>
        <v>0</v>
      </c>
      <c r="K21" s="250" t="e">
        <f>J21/Data_category!$M$29*7</f>
        <v>#DIV/0!</v>
      </c>
    </row>
    <row r="22" spans="1:11" ht="12.75" customHeight="1" x14ac:dyDescent="0.2">
      <c r="A22" s="245" t="s">
        <v>35</v>
      </c>
      <c r="B22" s="246">
        <f>Data_category!C14</f>
        <v>0</v>
      </c>
      <c r="C22" s="247">
        <f>Data_category!D14</f>
        <v>0</v>
      </c>
      <c r="D22" s="248">
        <f>Data_category!E14</f>
        <v>0</v>
      </c>
      <c r="E22" s="247">
        <f>Data_category!F14</f>
        <v>0</v>
      </c>
      <c r="F22" s="248">
        <f>Data_category!G14</f>
        <v>0</v>
      </c>
      <c r="G22" s="247">
        <f>Data_category!H14</f>
        <v>0</v>
      </c>
      <c r="H22" s="249">
        <f>Data_category!I14</f>
        <v>0</v>
      </c>
      <c r="J22" s="243">
        <f>CV_C!T23</f>
        <v>0</v>
      </c>
      <c r="K22" s="250" t="e">
        <f>J22/Data_category!$M$29*7</f>
        <v>#DIV/0!</v>
      </c>
    </row>
    <row r="23" spans="1:11" ht="12.75" customHeight="1" x14ac:dyDescent="0.2">
      <c r="A23" s="245" t="s">
        <v>36</v>
      </c>
      <c r="B23" s="246">
        <f>Data_category!C15</f>
        <v>0</v>
      </c>
      <c r="C23" s="247">
        <f>Data_category!D15</f>
        <v>0</v>
      </c>
      <c r="D23" s="248">
        <f>Data_category!E15</f>
        <v>0</v>
      </c>
      <c r="E23" s="247">
        <f>Data_category!F15</f>
        <v>0</v>
      </c>
      <c r="F23" s="248">
        <f>Data_category!G15</f>
        <v>0</v>
      </c>
      <c r="G23" s="247">
        <f>Data_category!H15</f>
        <v>0</v>
      </c>
      <c r="H23" s="249">
        <f>Data_category!I15</f>
        <v>0</v>
      </c>
      <c r="J23" s="243">
        <f>CV_C!T24</f>
        <v>0</v>
      </c>
      <c r="K23" s="250" t="e">
        <f>J23/Data_category!$M$29*7</f>
        <v>#DIV/0!</v>
      </c>
    </row>
    <row r="24" spans="1:11" ht="12.75" customHeight="1" x14ac:dyDescent="0.2">
      <c r="A24" s="245" t="s">
        <v>37</v>
      </c>
      <c r="B24" s="246">
        <f>Data_category!C16</f>
        <v>0</v>
      </c>
      <c r="C24" s="247">
        <f>Data_category!D16</f>
        <v>0</v>
      </c>
      <c r="D24" s="248">
        <f>Data_category!E16</f>
        <v>0</v>
      </c>
      <c r="E24" s="247">
        <f>Data_category!F16</f>
        <v>0</v>
      </c>
      <c r="F24" s="248">
        <f>Data_category!G16</f>
        <v>0</v>
      </c>
      <c r="G24" s="247">
        <f>Data_category!H16</f>
        <v>0</v>
      </c>
      <c r="H24" s="249">
        <f>Data_category!I16</f>
        <v>0</v>
      </c>
      <c r="J24" s="243">
        <f>CV_C!T25</f>
        <v>0</v>
      </c>
      <c r="K24" s="250" t="e">
        <f>J24/Data_category!$M$29*7</f>
        <v>#DIV/0!</v>
      </c>
    </row>
    <row r="25" spans="1:11" ht="12.75" customHeight="1" x14ac:dyDescent="0.2">
      <c r="A25" s="245" t="s">
        <v>38</v>
      </c>
      <c r="B25" s="246">
        <f>Data_category!C17</f>
        <v>0</v>
      </c>
      <c r="C25" s="247">
        <f>Data_category!D17</f>
        <v>0</v>
      </c>
      <c r="D25" s="248">
        <f>Data_category!E17</f>
        <v>0</v>
      </c>
      <c r="E25" s="247">
        <f>Data_category!F17</f>
        <v>0</v>
      </c>
      <c r="F25" s="248">
        <f>Data_category!G17</f>
        <v>0</v>
      </c>
      <c r="G25" s="247">
        <f>Data_category!H17</f>
        <v>0</v>
      </c>
      <c r="H25" s="249">
        <f>Data_category!I17</f>
        <v>0</v>
      </c>
      <c r="J25" s="243">
        <f>CV_C!T26</f>
        <v>0</v>
      </c>
      <c r="K25" s="250" t="e">
        <f>J25/Data_category!$M$29*7</f>
        <v>#DIV/0!</v>
      </c>
    </row>
    <row r="26" spans="1:11" ht="12.75" customHeight="1" x14ac:dyDescent="0.2">
      <c r="A26" s="245" t="s">
        <v>39</v>
      </c>
      <c r="B26" s="246">
        <f>Data_category!C18</f>
        <v>0</v>
      </c>
      <c r="C26" s="247">
        <f>Data_category!D18</f>
        <v>0</v>
      </c>
      <c r="D26" s="248">
        <f>Data_category!E18</f>
        <v>0</v>
      </c>
      <c r="E26" s="247">
        <f>Data_category!F18</f>
        <v>0</v>
      </c>
      <c r="F26" s="248">
        <f>Data_category!G18</f>
        <v>0</v>
      </c>
      <c r="G26" s="247">
        <f>Data_category!H18</f>
        <v>0</v>
      </c>
      <c r="H26" s="249">
        <f>Data_category!I18</f>
        <v>0</v>
      </c>
      <c r="J26" s="243">
        <f>CV_C!T27</f>
        <v>0</v>
      </c>
      <c r="K26" s="250" t="e">
        <f>J26/Data_category!$M$29*7</f>
        <v>#DIV/0!</v>
      </c>
    </row>
    <row r="27" spans="1:11" ht="12.75" customHeight="1" x14ac:dyDescent="0.2">
      <c r="A27" s="245" t="s">
        <v>40</v>
      </c>
      <c r="B27" s="246">
        <f>Data_category!C19</f>
        <v>0</v>
      </c>
      <c r="C27" s="247">
        <f>Data_category!D19</f>
        <v>0</v>
      </c>
      <c r="D27" s="248">
        <f>Data_category!E19</f>
        <v>0</v>
      </c>
      <c r="E27" s="247">
        <f>Data_category!F19</f>
        <v>0</v>
      </c>
      <c r="F27" s="248">
        <f>Data_category!G19</f>
        <v>0</v>
      </c>
      <c r="G27" s="247">
        <f>Data_category!H19</f>
        <v>0</v>
      </c>
      <c r="H27" s="249">
        <f>Data_category!I19</f>
        <v>0</v>
      </c>
      <c r="J27" s="243">
        <f>CV_C!T28</f>
        <v>0</v>
      </c>
      <c r="K27" s="250" t="e">
        <f>J27/Data_category!$M$29*7</f>
        <v>#DIV/0!</v>
      </c>
    </row>
    <row r="28" spans="1:11" ht="12.75" customHeight="1" x14ac:dyDescent="0.2">
      <c r="A28" s="245" t="s">
        <v>41</v>
      </c>
      <c r="B28" s="246">
        <f>Data_category!C20</f>
        <v>0</v>
      </c>
      <c r="C28" s="247">
        <f>Data_category!D20</f>
        <v>0</v>
      </c>
      <c r="D28" s="248">
        <f>Data_category!E20</f>
        <v>0</v>
      </c>
      <c r="E28" s="247">
        <f>Data_category!F20</f>
        <v>0</v>
      </c>
      <c r="F28" s="248">
        <f>Data_category!G20</f>
        <v>0</v>
      </c>
      <c r="G28" s="247">
        <f>Data_category!H20</f>
        <v>0</v>
      </c>
      <c r="H28" s="249">
        <f>Data_category!I20</f>
        <v>0</v>
      </c>
      <c r="J28" s="243">
        <f>CV_C!T29</f>
        <v>0</v>
      </c>
      <c r="K28" s="250" t="e">
        <f>J28/Data_category!$M$29*7</f>
        <v>#DIV/0!</v>
      </c>
    </row>
    <row r="29" spans="1:11" ht="12.75" customHeight="1" x14ac:dyDescent="0.2">
      <c r="A29" s="245" t="s">
        <v>42</v>
      </c>
      <c r="B29" s="246">
        <f>Data_category!C21</f>
        <v>0</v>
      </c>
      <c r="C29" s="247">
        <f>Data_category!D21</f>
        <v>0</v>
      </c>
      <c r="D29" s="248">
        <f>Data_category!E21</f>
        <v>0</v>
      </c>
      <c r="E29" s="247">
        <f>Data_category!F21</f>
        <v>0</v>
      </c>
      <c r="F29" s="248">
        <f>Data_category!G21</f>
        <v>0</v>
      </c>
      <c r="G29" s="247">
        <f>Data_category!H21</f>
        <v>0</v>
      </c>
      <c r="H29" s="249">
        <f>Data_category!I21</f>
        <v>0</v>
      </c>
      <c r="J29" s="243">
        <f>CV_C!T30</f>
        <v>0</v>
      </c>
      <c r="K29" s="250" t="e">
        <f>J29/Data_category!$M$29*7</f>
        <v>#DIV/0!</v>
      </c>
    </row>
    <row r="30" spans="1:11" ht="12.75" customHeight="1" x14ac:dyDescent="0.2">
      <c r="A30" s="251" t="s">
        <v>43</v>
      </c>
      <c r="B30" s="252">
        <f>Data_category!C22</f>
        <v>0</v>
      </c>
      <c r="C30" s="253">
        <f>Data_category!D22</f>
        <v>0</v>
      </c>
      <c r="D30" s="254">
        <f>Data_category!E22</f>
        <v>0</v>
      </c>
      <c r="E30" s="253">
        <f>Data_category!F22</f>
        <v>0</v>
      </c>
      <c r="F30" s="254">
        <f>Data_category!G22</f>
        <v>0</v>
      </c>
      <c r="G30" s="253">
        <f>Data_category!H22</f>
        <v>0</v>
      </c>
      <c r="H30" s="255">
        <f>Data_category!I22</f>
        <v>0</v>
      </c>
      <c r="I30" s="67"/>
      <c r="J30" s="256">
        <f>CV_C!T31</f>
        <v>0</v>
      </c>
      <c r="K30" s="257" t="e">
        <f>J30/Data_category!$M$29*7</f>
        <v>#DIV/0!</v>
      </c>
    </row>
    <row r="31" spans="1:11" ht="12.75" customHeight="1" x14ac:dyDescent="0.2">
      <c r="A31" s="245" t="s">
        <v>44</v>
      </c>
      <c r="B31" s="246">
        <f>Data_category!C23</f>
        <v>0</v>
      </c>
      <c r="C31" s="247">
        <f>Data_category!D23</f>
        <v>0</v>
      </c>
      <c r="D31" s="248">
        <f>Data_category!E23</f>
        <v>0</v>
      </c>
      <c r="E31" s="247">
        <f>Data_category!F23</f>
        <v>0</v>
      </c>
      <c r="F31" s="248">
        <f>Data_category!G23</f>
        <v>0</v>
      </c>
      <c r="G31" s="247">
        <f>Data_category!H23</f>
        <v>0</v>
      </c>
      <c r="H31" s="249">
        <f>Data_category!I23</f>
        <v>0</v>
      </c>
      <c r="J31" s="243">
        <f>CV_C!T32</f>
        <v>0</v>
      </c>
      <c r="K31" s="250" t="e">
        <f>J31/Data_category!$M$29*7</f>
        <v>#DIV/0!</v>
      </c>
    </row>
    <row r="32" spans="1:11" ht="12.75" customHeight="1" x14ac:dyDescent="0.2">
      <c r="A32" s="245" t="s">
        <v>45</v>
      </c>
      <c r="B32" s="246">
        <f>Data_category!C24</f>
        <v>0</v>
      </c>
      <c r="C32" s="247">
        <f>Data_category!D24</f>
        <v>0</v>
      </c>
      <c r="D32" s="248">
        <f>Data_category!E24</f>
        <v>0</v>
      </c>
      <c r="E32" s="247">
        <f>Data_category!F24</f>
        <v>0</v>
      </c>
      <c r="F32" s="248">
        <f>Data_category!G24</f>
        <v>0</v>
      </c>
      <c r="G32" s="247">
        <f>Data_category!H24</f>
        <v>0</v>
      </c>
      <c r="H32" s="249">
        <f>Data_category!I24</f>
        <v>0</v>
      </c>
      <c r="J32" s="243">
        <f>CV_C!T33</f>
        <v>0</v>
      </c>
      <c r="K32" s="250" t="e">
        <f>J32/Data_category!$M$29*7</f>
        <v>#DIV/0!</v>
      </c>
    </row>
    <row r="33" spans="1:11" ht="12.75" customHeight="1" x14ac:dyDescent="0.2">
      <c r="A33" s="245" t="s">
        <v>46</v>
      </c>
      <c r="B33" s="246">
        <f>Data_category!C25</f>
        <v>0</v>
      </c>
      <c r="C33" s="247">
        <f>Data_category!D25</f>
        <v>0</v>
      </c>
      <c r="D33" s="248">
        <f>Data_category!E25</f>
        <v>0</v>
      </c>
      <c r="E33" s="247">
        <f>Data_category!F25</f>
        <v>0</v>
      </c>
      <c r="F33" s="248">
        <f>Data_category!G25</f>
        <v>0</v>
      </c>
      <c r="G33" s="247">
        <f>Data_category!H25</f>
        <v>0</v>
      </c>
      <c r="H33" s="249">
        <f>Data_category!I25</f>
        <v>0</v>
      </c>
      <c r="J33" s="243">
        <f>CV_C!T34</f>
        <v>0</v>
      </c>
      <c r="K33" s="250" t="e">
        <f>J33/Data_category!$M$29*7</f>
        <v>#DIV/0!</v>
      </c>
    </row>
    <row r="34" spans="1:11" ht="12.75" customHeight="1" x14ac:dyDescent="0.2">
      <c r="A34" s="245" t="s">
        <v>47</v>
      </c>
      <c r="B34" s="246">
        <f>Data_category!C26</f>
        <v>0</v>
      </c>
      <c r="C34" s="247">
        <f>Data_category!D26</f>
        <v>0</v>
      </c>
      <c r="D34" s="248">
        <f>Data_category!E26</f>
        <v>0</v>
      </c>
      <c r="E34" s="247">
        <f>Data_category!F26</f>
        <v>0</v>
      </c>
      <c r="F34" s="248">
        <f>Data_category!G26</f>
        <v>0</v>
      </c>
      <c r="G34" s="247">
        <f>Data_category!H26</f>
        <v>0</v>
      </c>
      <c r="H34" s="249">
        <f>Data_category!I26</f>
        <v>0</v>
      </c>
      <c r="J34" s="243">
        <f>CV_C!T35</f>
        <v>0</v>
      </c>
      <c r="K34" s="250" t="e">
        <f>J34/Data_category!$M$29*7</f>
        <v>#DIV/0!</v>
      </c>
    </row>
    <row r="35" spans="1:11" ht="12.75" customHeight="1" x14ac:dyDescent="0.2">
      <c r="A35" s="245" t="s">
        <v>48</v>
      </c>
      <c r="B35" s="246">
        <f>Data_category!C27</f>
        <v>0</v>
      </c>
      <c r="C35" s="247">
        <f>Data_category!D27</f>
        <v>0</v>
      </c>
      <c r="D35" s="248">
        <f>Data_category!E27</f>
        <v>0</v>
      </c>
      <c r="E35" s="247">
        <f>Data_category!F27</f>
        <v>0</v>
      </c>
      <c r="F35" s="248">
        <f>Data_category!G27</f>
        <v>0</v>
      </c>
      <c r="G35" s="247">
        <f>Data_category!H27</f>
        <v>0</v>
      </c>
      <c r="H35" s="249">
        <f>Data_category!I27</f>
        <v>0</v>
      </c>
      <c r="J35" s="243">
        <f>CV_C!T36</f>
        <v>0</v>
      </c>
      <c r="K35" s="250" t="e">
        <f>J35/Data_category!$M$29*7</f>
        <v>#DIV/0!</v>
      </c>
    </row>
    <row r="36" spans="1:11" ht="13.5" customHeight="1" x14ac:dyDescent="0.2">
      <c r="A36" s="238" t="s">
        <v>49</v>
      </c>
      <c r="B36" s="258">
        <f>Data_category!C28</f>
        <v>0</v>
      </c>
      <c r="C36" s="259">
        <f>Data_category!D28</f>
        <v>0</v>
      </c>
      <c r="D36" s="260">
        <f>Data_category!E28</f>
        <v>0</v>
      </c>
      <c r="E36" s="259">
        <f>Data_category!F28</f>
        <v>0</v>
      </c>
      <c r="F36" s="260">
        <f>Data_category!G28</f>
        <v>0</v>
      </c>
      <c r="G36" s="259">
        <f>Data_category!H28</f>
        <v>0</v>
      </c>
      <c r="H36" s="261">
        <f>Data_category!I28</f>
        <v>0</v>
      </c>
      <c r="J36" s="262">
        <f>CV_C!T37</f>
        <v>0</v>
      </c>
      <c r="K36" s="250" t="e">
        <f>J36/Data_category!$M$29*7</f>
        <v>#DIV/0!</v>
      </c>
    </row>
    <row r="37" spans="1:11" ht="12.75" customHeight="1" x14ac:dyDescent="0.2">
      <c r="A37" s="263" t="s">
        <v>109</v>
      </c>
      <c r="B37" s="264" t="e">
        <f>SUM(B13:B36)/Data_category!$M$29</f>
        <v>#DIV/0!</v>
      </c>
      <c r="C37" s="265" t="e">
        <f>SUM(C13:C36)/Data_category!$M$29</f>
        <v>#DIV/0!</v>
      </c>
      <c r="D37" s="265" t="e">
        <f>SUM(D13:D36)/Data_category!$M$29</f>
        <v>#DIV/0!</v>
      </c>
      <c r="E37" s="265" t="e">
        <f>SUM(E13:E36)/Data_category!$M$29</f>
        <v>#DIV/0!</v>
      </c>
      <c r="F37" s="265" t="e">
        <f>SUM(F13:F36)/Data_category!$M$29</f>
        <v>#DIV/0!</v>
      </c>
      <c r="G37" s="265" t="e">
        <f>SUM(G13:G36)/Data_category!$M$29</f>
        <v>#DIV/0!</v>
      </c>
      <c r="H37" s="266" t="e">
        <f>SUM(H13:H36)/Data_category!$M$29</f>
        <v>#DIV/0!</v>
      </c>
      <c r="J37" s="267">
        <f>SUM(J13:J36)</f>
        <v>0</v>
      </c>
      <c r="K37" s="268" t="e">
        <f>SUM(B37:H37)</f>
        <v>#DIV/0!</v>
      </c>
    </row>
    <row r="38" spans="1:11" ht="12.75" customHeight="1" x14ac:dyDescent="0.2">
      <c r="A38" s="251" t="s">
        <v>119</v>
      </c>
      <c r="B38" s="269" t="e">
        <f>SUM(B19:B34)/Data_category!$M$29</f>
        <v>#DIV/0!</v>
      </c>
      <c r="C38" s="270" t="e">
        <f>SUM(C19:C34)/Data_category!$M$29</f>
        <v>#DIV/0!</v>
      </c>
      <c r="D38" s="270" t="e">
        <f>SUM(D19:D34)/Data_category!$M$29</f>
        <v>#DIV/0!</v>
      </c>
      <c r="E38" s="270" t="e">
        <f>SUM(E19:E34)/Data_category!$M$29</f>
        <v>#DIV/0!</v>
      </c>
      <c r="F38" s="270" t="e">
        <f>SUM(F19:F34)/Data_category!$M$29</f>
        <v>#DIV/0!</v>
      </c>
      <c r="G38" s="270" t="e">
        <f>SUM(G19:G34)/Data_category!$M$29</f>
        <v>#DIV/0!</v>
      </c>
      <c r="H38" s="271" t="e">
        <f>SUM(H19:H34)/Data_category!$M$29</f>
        <v>#DIV/0!</v>
      </c>
      <c r="J38" s="256">
        <f>SUM(J19:J34)</f>
        <v>0</v>
      </c>
      <c r="K38" s="257" t="e">
        <f>SUM(B38:H38)</f>
        <v>#DIV/0!</v>
      </c>
    </row>
    <row r="39" spans="1:11" ht="13.5" customHeight="1" x14ac:dyDescent="0.2">
      <c r="A39" s="272" t="s">
        <v>120</v>
      </c>
      <c r="B39" s="273" t="e">
        <f t="shared" ref="B39:H39" si="0">B37-B38</f>
        <v>#DIV/0!</v>
      </c>
      <c r="C39" s="274" t="e">
        <f t="shared" si="0"/>
        <v>#DIV/0!</v>
      </c>
      <c r="D39" s="274" t="e">
        <f t="shared" si="0"/>
        <v>#DIV/0!</v>
      </c>
      <c r="E39" s="274" t="e">
        <f t="shared" si="0"/>
        <v>#DIV/0!</v>
      </c>
      <c r="F39" s="274" t="e">
        <f t="shared" si="0"/>
        <v>#DIV/0!</v>
      </c>
      <c r="G39" s="274" t="e">
        <f t="shared" si="0"/>
        <v>#DIV/0!</v>
      </c>
      <c r="H39" s="275" t="e">
        <f t="shared" si="0"/>
        <v>#DIV/0!</v>
      </c>
      <c r="J39" s="276">
        <f>J37-J38</f>
        <v>0</v>
      </c>
      <c r="K39" s="277" t="e">
        <f>K37-K38</f>
        <v>#DIV/0!</v>
      </c>
    </row>
    <row r="40" spans="1:11" ht="12.75" customHeight="1" x14ac:dyDescent="0.2">
      <c r="B40" s="483" t="s">
        <v>207</v>
      </c>
      <c r="C40" s="484" t="e">
        <f>SUM(C37:E37)</f>
        <v>#DIV/0!</v>
      </c>
      <c r="D40" s="485"/>
      <c r="E40" s="485"/>
      <c r="F40" s="485"/>
      <c r="G40" s="486" t="s">
        <v>206</v>
      </c>
      <c r="H40" s="484" t="e">
        <f>SUM(B37,F37:H37)</f>
        <v>#DIV/0!</v>
      </c>
      <c r="K40" s="10"/>
    </row>
    <row r="41" spans="1:11" ht="12.75" customHeight="1" x14ac:dyDescent="0.2">
      <c r="A41" s="231" t="s">
        <v>65</v>
      </c>
      <c r="B41" s="5">
        <f>B5</f>
        <v>0</v>
      </c>
    </row>
    <row r="42" spans="1:11" ht="12.75" customHeight="1" x14ac:dyDescent="0.2">
      <c r="I42" s="67"/>
    </row>
    <row r="43" spans="1:11" ht="18.600000000000001" customHeight="1" x14ac:dyDescent="0.2">
      <c r="A43" s="5"/>
      <c r="B43" s="529" t="str">
        <f>B11</f>
        <v>Distrubution des classes SWISS7 par tranche horaire  -  Cumuls sur 7 jours (Lu - Di)</v>
      </c>
      <c r="C43" s="529"/>
      <c r="D43" s="529"/>
      <c r="E43" s="529"/>
      <c r="F43" s="529"/>
      <c r="G43" s="529"/>
      <c r="H43" s="529"/>
      <c r="I43" s="233"/>
      <c r="J43" s="234" t="str">
        <f>J11</f>
        <v>THM</v>
      </c>
      <c r="K43" s="556" t="str">
        <f>K11</f>
        <v>Part du TJM</v>
      </c>
    </row>
    <row r="44" spans="1:11" ht="12.75" customHeight="1" x14ac:dyDescent="0.2">
      <c r="A44" s="123" t="s">
        <v>98</v>
      </c>
      <c r="B44" s="235" t="str">
        <f>B12</f>
        <v>CAR (1)</v>
      </c>
      <c r="C44" s="236" t="str">
        <f t="shared" ref="C44:H44" si="1">C12</f>
        <v>MR (2)</v>
      </c>
      <c r="D44" s="236" t="str">
        <f t="shared" si="1"/>
        <v>PW (11)</v>
      </c>
      <c r="E44" s="236" t="str">
        <f t="shared" si="1"/>
        <v>LIE (12)</v>
      </c>
      <c r="F44" s="236" t="str">
        <f t="shared" si="1"/>
        <v>LW (8)</v>
      </c>
      <c r="G44" s="236" t="str">
        <f t="shared" si="1"/>
        <v>LZ (9)</v>
      </c>
      <c r="H44" s="237" t="str">
        <f t="shared" si="1"/>
        <v>SZ (10)</v>
      </c>
      <c r="I44" s="139"/>
      <c r="J44" s="238" t="s">
        <v>101</v>
      </c>
      <c r="K44" s="556"/>
    </row>
    <row r="45" spans="1:11" ht="12.75" customHeight="1" x14ac:dyDescent="0.2">
      <c r="A45" s="239" t="s">
        <v>26</v>
      </c>
      <c r="B45" s="240">
        <f>Data_category!C33</f>
        <v>0</v>
      </c>
      <c r="C45" s="143">
        <f>Data_category!D33</f>
        <v>0</v>
      </c>
      <c r="D45" s="241">
        <f>Data_category!E33</f>
        <v>0</v>
      </c>
      <c r="E45" s="143">
        <f>Data_category!F33</f>
        <v>0</v>
      </c>
      <c r="F45" s="241">
        <f>Data_category!G33</f>
        <v>0</v>
      </c>
      <c r="G45" s="143">
        <f>Data_category!H33</f>
        <v>0</v>
      </c>
      <c r="H45" s="242">
        <f>Data_category!I33</f>
        <v>0</v>
      </c>
      <c r="J45" s="243">
        <f>CV_C!AD14</f>
        <v>0</v>
      </c>
      <c r="K45" s="244" t="e">
        <f>J45/Data_category!$M$57*7</f>
        <v>#DIV/0!</v>
      </c>
    </row>
    <row r="46" spans="1:11" ht="12.75" customHeight="1" x14ac:dyDescent="0.2">
      <c r="A46" s="245" t="s">
        <v>27</v>
      </c>
      <c r="B46" s="246">
        <f>Data_category!C34</f>
        <v>0</v>
      </c>
      <c r="C46" s="247">
        <f>Data_category!D34</f>
        <v>0</v>
      </c>
      <c r="D46" s="248">
        <f>Data_category!E34</f>
        <v>0</v>
      </c>
      <c r="E46" s="247">
        <f>Data_category!F34</f>
        <v>0</v>
      </c>
      <c r="F46" s="248">
        <f>Data_category!G34</f>
        <v>0</v>
      </c>
      <c r="G46" s="247">
        <f>Data_category!H34</f>
        <v>0</v>
      </c>
      <c r="H46" s="249">
        <f>Data_category!I34</f>
        <v>0</v>
      </c>
      <c r="J46" s="243">
        <f>CV_C!AD15</f>
        <v>0</v>
      </c>
      <c r="K46" s="250" t="e">
        <f>J46/Data_category!$M$57*7</f>
        <v>#DIV/0!</v>
      </c>
    </row>
    <row r="47" spans="1:11" ht="12.75" customHeight="1" x14ac:dyDescent="0.2">
      <c r="A47" s="245" t="s">
        <v>28</v>
      </c>
      <c r="B47" s="246">
        <f>Data_category!C35</f>
        <v>0</v>
      </c>
      <c r="C47" s="247">
        <f>Data_category!D35</f>
        <v>0</v>
      </c>
      <c r="D47" s="248">
        <f>Data_category!E35</f>
        <v>0</v>
      </c>
      <c r="E47" s="247">
        <f>Data_category!F35</f>
        <v>0</v>
      </c>
      <c r="F47" s="248">
        <f>Data_category!G35</f>
        <v>0</v>
      </c>
      <c r="G47" s="247">
        <f>Data_category!H35</f>
        <v>0</v>
      </c>
      <c r="H47" s="249">
        <f>Data_category!I35</f>
        <v>0</v>
      </c>
      <c r="J47" s="243">
        <f>CV_C!AD16</f>
        <v>0</v>
      </c>
      <c r="K47" s="250" t="e">
        <f>J47/Data_category!$M$57*7</f>
        <v>#DIV/0!</v>
      </c>
    </row>
    <row r="48" spans="1:11" ht="12.75" customHeight="1" x14ac:dyDescent="0.2">
      <c r="A48" s="245" t="s">
        <v>29</v>
      </c>
      <c r="B48" s="246">
        <f>Data_category!C36</f>
        <v>0</v>
      </c>
      <c r="C48" s="247">
        <f>Data_category!D36</f>
        <v>0</v>
      </c>
      <c r="D48" s="248">
        <f>Data_category!E36</f>
        <v>0</v>
      </c>
      <c r="E48" s="247">
        <f>Data_category!F36</f>
        <v>0</v>
      </c>
      <c r="F48" s="248">
        <f>Data_category!G36</f>
        <v>0</v>
      </c>
      <c r="G48" s="247">
        <f>Data_category!H36</f>
        <v>0</v>
      </c>
      <c r="H48" s="249">
        <f>Data_category!I36</f>
        <v>0</v>
      </c>
      <c r="J48" s="243">
        <f>CV_C!AD17</f>
        <v>0</v>
      </c>
      <c r="K48" s="250" t="e">
        <f>J48/Data_category!$M$57*7</f>
        <v>#DIV/0!</v>
      </c>
    </row>
    <row r="49" spans="1:11" ht="12.75" customHeight="1" x14ac:dyDescent="0.2">
      <c r="A49" s="245" t="s">
        <v>30</v>
      </c>
      <c r="B49" s="246">
        <f>Data_category!C37</f>
        <v>0</v>
      </c>
      <c r="C49" s="247">
        <f>Data_category!D37</f>
        <v>0</v>
      </c>
      <c r="D49" s="248">
        <f>Data_category!E37</f>
        <v>0</v>
      </c>
      <c r="E49" s="247">
        <f>Data_category!F37</f>
        <v>0</v>
      </c>
      <c r="F49" s="248">
        <f>Data_category!G37</f>
        <v>0</v>
      </c>
      <c r="G49" s="247">
        <f>Data_category!H37</f>
        <v>0</v>
      </c>
      <c r="H49" s="249">
        <f>Data_category!I37</f>
        <v>0</v>
      </c>
      <c r="J49" s="243">
        <f>CV_C!AD18</f>
        <v>0</v>
      </c>
      <c r="K49" s="250" t="e">
        <f>J49/Data_category!$M$57*7</f>
        <v>#DIV/0!</v>
      </c>
    </row>
    <row r="50" spans="1:11" ht="12.75" customHeight="1" x14ac:dyDescent="0.2">
      <c r="A50" s="245" t="s">
        <v>31</v>
      </c>
      <c r="B50" s="246">
        <f>Data_category!C38</f>
        <v>0</v>
      </c>
      <c r="C50" s="247">
        <f>Data_category!D38</f>
        <v>0</v>
      </c>
      <c r="D50" s="248">
        <f>Data_category!E38</f>
        <v>0</v>
      </c>
      <c r="E50" s="247">
        <f>Data_category!F38</f>
        <v>0</v>
      </c>
      <c r="F50" s="248">
        <f>Data_category!G38</f>
        <v>0</v>
      </c>
      <c r="G50" s="247">
        <f>Data_category!H38</f>
        <v>0</v>
      </c>
      <c r="H50" s="249">
        <f>Data_category!I38</f>
        <v>0</v>
      </c>
      <c r="J50" s="243">
        <f>CV_C!AD19</f>
        <v>0</v>
      </c>
      <c r="K50" s="250" t="e">
        <f>J50/Data_category!$M$57*7</f>
        <v>#DIV/0!</v>
      </c>
    </row>
    <row r="51" spans="1:11" ht="12.75" customHeight="1" x14ac:dyDescent="0.2">
      <c r="A51" s="245" t="s">
        <v>32</v>
      </c>
      <c r="B51" s="246">
        <f>Data_category!C39</f>
        <v>0</v>
      </c>
      <c r="C51" s="247">
        <f>Data_category!D39</f>
        <v>0</v>
      </c>
      <c r="D51" s="248">
        <f>Data_category!E39</f>
        <v>0</v>
      </c>
      <c r="E51" s="247">
        <f>Data_category!F39</f>
        <v>0</v>
      </c>
      <c r="F51" s="248">
        <f>Data_category!G39</f>
        <v>0</v>
      </c>
      <c r="G51" s="247">
        <f>Data_category!H39</f>
        <v>0</v>
      </c>
      <c r="H51" s="249">
        <f>Data_category!I39</f>
        <v>0</v>
      </c>
      <c r="J51" s="243">
        <f>CV_C!AD20</f>
        <v>0</v>
      </c>
      <c r="K51" s="250" t="e">
        <f>J51/Data_category!$M$57*7</f>
        <v>#DIV/0!</v>
      </c>
    </row>
    <row r="52" spans="1:11" ht="12.75" customHeight="1" x14ac:dyDescent="0.2">
      <c r="A52" s="251" t="s">
        <v>33</v>
      </c>
      <c r="B52" s="252">
        <f>Data_category!C40</f>
        <v>0</v>
      </c>
      <c r="C52" s="253">
        <f>Data_category!D40</f>
        <v>0</v>
      </c>
      <c r="D52" s="254">
        <f>Data_category!E40</f>
        <v>0</v>
      </c>
      <c r="E52" s="253">
        <f>Data_category!F40</f>
        <v>0</v>
      </c>
      <c r="F52" s="254">
        <f>Data_category!G40</f>
        <v>0</v>
      </c>
      <c r="G52" s="253">
        <f>Data_category!H40</f>
        <v>0</v>
      </c>
      <c r="H52" s="255">
        <f>Data_category!I40</f>
        <v>0</v>
      </c>
      <c r="I52" s="67"/>
      <c r="J52" s="256">
        <f>CV_C!AD21</f>
        <v>0</v>
      </c>
      <c r="K52" s="257" t="e">
        <f>J52/Data_category!$M$57*7</f>
        <v>#DIV/0!</v>
      </c>
    </row>
    <row r="53" spans="1:11" ht="12.75" customHeight="1" x14ac:dyDescent="0.2">
      <c r="A53" s="245" t="s">
        <v>34</v>
      </c>
      <c r="B53" s="246">
        <f>Data_category!C41</f>
        <v>0</v>
      </c>
      <c r="C53" s="247">
        <f>Data_category!D41</f>
        <v>0</v>
      </c>
      <c r="D53" s="248">
        <f>Data_category!E41</f>
        <v>0</v>
      </c>
      <c r="E53" s="247">
        <f>Data_category!F41</f>
        <v>0</v>
      </c>
      <c r="F53" s="248">
        <f>Data_category!G41</f>
        <v>0</v>
      </c>
      <c r="G53" s="247">
        <f>Data_category!H41</f>
        <v>0</v>
      </c>
      <c r="H53" s="249">
        <f>Data_category!I41</f>
        <v>0</v>
      </c>
      <c r="J53" s="243">
        <f>CV_C!AD22</f>
        <v>0</v>
      </c>
      <c r="K53" s="250" t="e">
        <f>J53/Data_category!$M$57*7</f>
        <v>#DIV/0!</v>
      </c>
    </row>
    <row r="54" spans="1:11" ht="12.75" customHeight="1" x14ac:dyDescent="0.2">
      <c r="A54" s="245" t="s">
        <v>35</v>
      </c>
      <c r="B54" s="246">
        <f>Data_category!C42</f>
        <v>0</v>
      </c>
      <c r="C54" s="247">
        <f>Data_category!D42</f>
        <v>0</v>
      </c>
      <c r="D54" s="248">
        <f>Data_category!E42</f>
        <v>0</v>
      </c>
      <c r="E54" s="247">
        <f>Data_category!F42</f>
        <v>0</v>
      </c>
      <c r="F54" s="248">
        <f>Data_category!G42</f>
        <v>0</v>
      </c>
      <c r="G54" s="247">
        <f>Data_category!H42</f>
        <v>0</v>
      </c>
      <c r="H54" s="249">
        <f>Data_category!I42</f>
        <v>0</v>
      </c>
      <c r="J54" s="243">
        <f>CV_C!AD23</f>
        <v>0</v>
      </c>
      <c r="K54" s="250" t="e">
        <f>J54/Data_category!$M$57*7</f>
        <v>#DIV/0!</v>
      </c>
    </row>
    <row r="55" spans="1:11" ht="12.75" customHeight="1" x14ac:dyDescent="0.2">
      <c r="A55" s="245" t="s">
        <v>36</v>
      </c>
      <c r="B55" s="246">
        <f>Data_category!C43</f>
        <v>0</v>
      </c>
      <c r="C55" s="247">
        <f>Data_category!D43</f>
        <v>0</v>
      </c>
      <c r="D55" s="248">
        <f>Data_category!E43</f>
        <v>0</v>
      </c>
      <c r="E55" s="247">
        <f>Data_category!F43</f>
        <v>0</v>
      </c>
      <c r="F55" s="248">
        <f>Data_category!G43</f>
        <v>0</v>
      </c>
      <c r="G55" s="247">
        <f>Data_category!H43</f>
        <v>0</v>
      </c>
      <c r="H55" s="249">
        <f>Data_category!I43</f>
        <v>0</v>
      </c>
      <c r="J55" s="243">
        <f>CV_C!AD24</f>
        <v>0</v>
      </c>
      <c r="K55" s="250" t="e">
        <f>J55/Data_category!$M$57*7</f>
        <v>#DIV/0!</v>
      </c>
    </row>
    <row r="56" spans="1:11" ht="12.75" customHeight="1" x14ac:dyDescent="0.2">
      <c r="A56" s="245" t="s">
        <v>37</v>
      </c>
      <c r="B56" s="246">
        <f>Data_category!C44</f>
        <v>0</v>
      </c>
      <c r="C56" s="247">
        <f>Data_category!D44</f>
        <v>0</v>
      </c>
      <c r="D56" s="248">
        <f>Data_category!E44</f>
        <v>0</v>
      </c>
      <c r="E56" s="247">
        <f>Data_category!F44</f>
        <v>0</v>
      </c>
      <c r="F56" s="248">
        <f>Data_category!G44</f>
        <v>0</v>
      </c>
      <c r="G56" s="247">
        <f>Data_category!H44</f>
        <v>0</v>
      </c>
      <c r="H56" s="249">
        <f>Data_category!I44</f>
        <v>0</v>
      </c>
      <c r="J56" s="243">
        <f>CV_C!AD25</f>
        <v>0</v>
      </c>
      <c r="K56" s="250" t="e">
        <f>J56/Data_category!$M$57*7</f>
        <v>#DIV/0!</v>
      </c>
    </row>
    <row r="57" spans="1:11" ht="12.75" customHeight="1" x14ac:dyDescent="0.2">
      <c r="A57" s="245" t="s">
        <v>38</v>
      </c>
      <c r="B57" s="246">
        <f>Data_category!C45</f>
        <v>0</v>
      </c>
      <c r="C57" s="247">
        <f>Data_category!D45</f>
        <v>0</v>
      </c>
      <c r="D57" s="248">
        <f>Data_category!E45</f>
        <v>0</v>
      </c>
      <c r="E57" s="247">
        <f>Data_category!F45</f>
        <v>0</v>
      </c>
      <c r="F57" s="248">
        <f>Data_category!G45</f>
        <v>0</v>
      </c>
      <c r="G57" s="247">
        <f>Data_category!H45</f>
        <v>0</v>
      </c>
      <c r="H57" s="249">
        <f>Data_category!I45</f>
        <v>0</v>
      </c>
      <c r="J57" s="243">
        <f>CV_C!AD26</f>
        <v>0</v>
      </c>
      <c r="K57" s="250" t="e">
        <f>J57/Data_category!$M$57*7</f>
        <v>#DIV/0!</v>
      </c>
    </row>
    <row r="58" spans="1:11" ht="12.75" customHeight="1" x14ac:dyDescent="0.2">
      <c r="A58" s="245" t="s">
        <v>39</v>
      </c>
      <c r="B58" s="246">
        <f>Data_category!C46</f>
        <v>0</v>
      </c>
      <c r="C58" s="247">
        <f>Data_category!D46</f>
        <v>0</v>
      </c>
      <c r="D58" s="248">
        <f>Data_category!E46</f>
        <v>0</v>
      </c>
      <c r="E58" s="247">
        <f>Data_category!F46</f>
        <v>0</v>
      </c>
      <c r="F58" s="248">
        <f>Data_category!G46</f>
        <v>0</v>
      </c>
      <c r="G58" s="247">
        <f>Data_category!H46</f>
        <v>0</v>
      </c>
      <c r="H58" s="249">
        <f>Data_category!I46</f>
        <v>0</v>
      </c>
      <c r="J58" s="243">
        <f>CV_C!AD27</f>
        <v>0</v>
      </c>
      <c r="K58" s="250" t="e">
        <f>J58/Data_category!$M$57*7</f>
        <v>#DIV/0!</v>
      </c>
    </row>
    <row r="59" spans="1:11" ht="12.75" customHeight="1" x14ac:dyDescent="0.2">
      <c r="A59" s="245" t="s">
        <v>40</v>
      </c>
      <c r="B59" s="246">
        <f>Data_category!C47</f>
        <v>0</v>
      </c>
      <c r="C59" s="247">
        <f>Data_category!D47</f>
        <v>0</v>
      </c>
      <c r="D59" s="248">
        <f>Data_category!E47</f>
        <v>0</v>
      </c>
      <c r="E59" s="247">
        <f>Data_category!F47</f>
        <v>0</v>
      </c>
      <c r="F59" s="248">
        <f>Data_category!G47</f>
        <v>0</v>
      </c>
      <c r="G59" s="247">
        <f>Data_category!H47</f>
        <v>0</v>
      </c>
      <c r="H59" s="249">
        <f>Data_category!I47</f>
        <v>0</v>
      </c>
      <c r="J59" s="243">
        <f>CV_C!AD28</f>
        <v>0</v>
      </c>
      <c r="K59" s="250" t="e">
        <f>J59/Data_category!$M$57*7</f>
        <v>#DIV/0!</v>
      </c>
    </row>
    <row r="60" spans="1:11" ht="12.75" customHeight="1" x14ac:dyDescent="0.2">
      <c r="A60" s="245" t="s">
        <v>41</v>
      </c>
      <c r="B60" s="246">
        <f>Data_category!C48</f>
        <v>0</v>
      </c>
      <c r="C60" s="247">
        <f>Data_category!D48</f>
        <v>0</v>
      </c>
      <c r="D60" s="248">
        <f>Data_category!E48</f>
        <v>0</v>
      </c>
      <c r="E60" s="247">
        <f>Data_category!F48</f>
        <v>0</v>
      </c>
      <c r="F60" s="248">
        <f>Data_category!G48</f>
        <v>0</v>
      </c>
      <c r="G60" s="247">
        <f>Data_category!H48</f>
        <v>0</v>
      </c>
      <c r="H60" s="249">
        <f>Data_category!I48</f>
        <v>0</v>
      </c>
      <c r="J60" s="243">
        <f>CV_C!AD29</f>
        <v>0</v>
      </c>
      <c r="K60" s="250" t="e">
        <f>J60/Data_category!$M$57*7</f>
        <v>#DIV/0!</v>
      </c>
    </row>
    <row r="61" spans="1:11" ht="12.75" customHeight="1" x14ac:dyDescent="0.2">
      <c r="A61" s="245" t="s">
        <v>42</v>
      </c>
      <c r="B61" s="246">
        <f>Data_category!C49</f>
        <v>0</v>
      </c>
      <c r="C61" s="247">
        <f>Data_category!D49</f>
        <v>0</v>
      </c>
      <c r="D61" s="248">
        <f>Data_category!E49</f>
        <v>0</v>
      </c>
      <c r="E61" s="247">
        <f>Data_category!F49</f>
        <v>0</v>
      </c>
      <c r="F61" s="248">
        <f>Data_category!G49</f>
        <v>0</v>
      </c>
      <c r="G61" s="247">
        <f>Data_category!H49</f>
        <v>0</v>
      </c>
      <c r="H61" s="249">
        <f>Data_category!I49</f>
        <v>0</v>
      </c>
      <c r="J61" s="243">
        <f>CV_C!AD30</f>
        <v>0</v>
      </c>
      <c r="K61" s="250" t="e">
        <f>J61/Data_category!$M$57*7</f>
        <v>#DIV/0!</v>
      </c>
    </row>
    <row r="62" spans="1:11" ht="12.75" customHeight="1" x14ac:dyDescent="0.2">
      <c r="A62" s="251" t="s">
        <v>43</v>
      </c>
      <c r="B62" s="252">
        <f>Data_category!C50</f>
        <v>0</v>
      </c>
      <c r="C62" s="253">
        <f>Data_category!D50</f>
        <v>0</v>
      </c>
      <c r="D62" s="254">
        <f>Data_category!E50</f>
        <v>0</v>
      </c>
      <c r="E62" s="253">
        <f>Data_category!F50</f>
        <v>0</v>
      </c>
      <c r="F62" s="254">
        <f>Data_category!G50</f>
        <v>0</v>
      </c>
      <c r="G62" s="253">
        <f>Data_category!H50</f>
        <v>0</v>
      </c>
      <c r="H62" s="255">
        <f>Data_category!I50</f>
        <v>0</v>
      </c>
      <c r="I62" s="67"/>
      <c r="J62" s="256">
        <f>CV_C!AD31</f>
        <v>0</v>
      </c>
      <c r="K62" s="257" t="e">
        <f>J62/Data_category!$M$57*7</f>
        <v>#DIV/0!</v>
      </c>
    </row>
    <row r="63" spans="1:11" ht="12.75" customHeight="1" x14ac:dyDescent="0.2">
      <c r="A63" s="245" t="s">
        <v>44</v>
      </c>
      <c r="B63" s="246">
        <f>Data_category!C51</f>
        <v>0</v>
      </c>
      <c r="C63" s="247">
        <f>Data_category!D51</f>
        <v>0</v>
      </c>
      <c r="D63" s="248">
        <f>Data_category!E51</f>
        <v>0</v>
      </c>
      <c r="E63" s="247">
        <f>Data_category!F51</f>
        <v>0</v>
      </c>
      <c r="F63" s="248">
        <f>Data_category!G51</f>
        <v>0</v>
      </c>
      <c r="G63" s="247">
        <f>Data_category!H51</f>
        <v>0</v>
      </c>
      <c r="H63" s="249">
        <f>Data_category!I51</f>
        <v>0</v>
      </c>
      <c r="J63" s="243">
        <f>CV_C!AD32</f>
        <v>0</v>
      </c>
      <c r="K63" s="250" t="e">
        <f>J63/Data_category!$M$57*7</f>
        <v>#DIV/0!</v>
      </c>
    </row>
    <row r="64" spans="1:11" ht="12.75" customHeight="1" x14ac:dyDescent="0.2">
      <c r="A64" s="245" t="s">
        <v>45</v>
      </c>
      <c r="B64" s="246">
        <f>Data_category!C52</f>
        <v>0</v>
      </c>
      <c r="C64" s="247">
        <f>Data_category!D52</f>
        <v>0</v>
      </c>
      <c r="D64" s="248">
        <f>Data_category!E52</f>
        <v>0</v>
      </c>
      <c r="E64" s="247">
        <f>Data_category!F52</f>
        <v>0</v>
      </c>
      <c r="F64" s="248">
        <f>Data_category!G52</f>
        <v>0</v>
      </c>
      <c r="G64" s="247">
        <f>Data_category!H52</f>
        <v>0</v>
      </c>
      <c r="H64" s="249">
        <f>Data_category!I52</f>
        <v>0</v>
      </c>
      <c r="J64" s="243">
        <f>CV_C!AD33</f>
        <v>0</v>
      </c>
      <c r="K64" s="250" t="e">
        <f>J64/Data_category!$M$57*7</f>
        <v>#DIV/0!</v>
      </c>
    </row>
    <row r="65" spans="1:12" ht="12.75" customHeight="1" x14ac:dyDescent="0.2">
      <c r="A65" s="245" t="s">
        <v>46</v>
      </c>
      <c r="B65" s="246">
        <f>Data_category!C53</f>
        <v>0</v>
      </c>
      <c r="C65" s="247">
        <f>Data_category!D53</f>
        <v>0</v>
      </c>
      <c r="D65" s="248">
        <f>Data_category!E53</f>
        <v>0</v>
      </c>
      <c r="E65" s="247">
        <f>Data_category!F53</f>
        <v>0</v>
      </c>
      <c r="F65" s="248">
        <f>Data_category!G53</f>
        <v>0</v>
      </c>
      <c r="G65" s="247">
        <f>Data_category!H53</f>
        <v>0</v>
      </c>
      <c r="H65" s="249">
        <f>Data_category!I53</f>
        <v>0</v>
      </c>
      <c r="J65" s="243">
        <f>CV_C!AD34</f>
        <v>0</v>
      </c>
      <c r="K65" s="250" t="e">
        <f>J65/Data_category!$M$57*7</f>
        <v>#DIV/0!</v>
      </c>
    </row>
    <row r="66" spans="1:12" ht="12.75" customHeight="1" x14ac:dyDescent="0.2">
      <c r="A66" s="245" t="s">
        <v>47</v>
      </c>
      <c r="B66" s="246">
        <f>Data_category!C54</f>
        <v>0</v>
      </c>
      <c r="C66" s="247">
        <f>Data_category!D54</f>
        <v>0</v>
      </c>
      <c r="D66" s="248">
        <f>Data_category!E54</f>
        <v>0</v>
      </c>
      <c r="E66" s="247">
        <f>Data_category!F54</f>
        <v>0</v>
      </c>
      <c r="F66" s="248">
        <f>Data_category!G54</f>
        <v>0</v>
      </c>
      <c r="G66" s="247">
        <f>Data_category!H54</f>
        <v>0</v>
      </c>
      <c r="H66" s="249">
        <f>Data_category!I54</f>
        <v>0</v>
      </c>
      <c r="J66" s="243">
        <f>CV_C!AD35</f>
        <v>0</v>
      </c>
      <c r="K66" s="250" t="e">
        <f>J66/Data_category!$M$57*7</f>
        <v>#DIV/0!</v>
      </c>
    </row>
    <row r="67" spans="1:12" ht="12.75" customHeight="1" x14ac:dyDescent="0.2">
      <c r="A67" s="245" t="s">
        <v>48</v>
      </c>
      <c r="B67" s="246">
        <f>Data_category!C55</f>
        <v>0</v>
      </c>
      <c r="C67" s="247">
        <f>Data_category!D55</f>
        <v>0</v>
      </c>
      <c r="D67" s="248">
        <f>Data_category!E55</f>
        <v>0</v>
      </c>
      <c r="E67" s="247">
        <f>Data_category!F55</f>
        <v>0</v>
      </c>
      <c r="F67" s="248">
        <f>Data_category!G55</f>
        <v>0</v>
      </c>
      <c r="G67" s="247">
        <f>Data_category!H55</f>
        <v>0</v>
      </c>
      <c r="H67" s="249">
        <f>Data_category!I55</f>
        <v>0</v>
      </c>
      <c r="J67" s="243">
        <f>CV_C!AD36</f>
        <v>0</v>
      </c>
      <c r="K67" s="250" t="e">
        <f>J67/Data_category!$M$57*7</f>
        <v>#DIV/0!</v>
      </c>
    </row>
    <row r="68" spans="1:12" ht="13.5" customHeight="1" x14ac:dyDescent="0.2">
      <c r="A68" s="238" t="s">
        <v>49</v>
      </c>
      <c r="B68" s="258">
        <f>Data_category!C56</f>
        <v>0</v>
      </c>
      <c r="C68" s="259">
        <f>Data_category!D56</f>
        <v>0</v>
      </c>
      <c r="D68" s="260">
        <f>Data_category!E56</f>
        <v>0</v>
      </c>
      <c r="E68" s="259">
        <f>Data_category!F56</f>
        <v>0</v>
      </c>
      <c r="F68" s="260">
        <f>Data_category!G56</f>
        <v>0</v>
      </c>
      <c r="G68" s="259">
        <f>Data_category!H56</f>
        <v>0</v>
      </c>
      <c r="H68" s="261">
        <f>Data_category!I56</f>
        <v>0</v>
      </c>
      <c r="J68" s="262">
        <f>CV_C!AD37</f>
        <v>0</v>
      </c>
      <c r="K68" s="250" t="e">
        <f>J68/Data_category!$M$57*7</f>
        <v>#DIV/0!</v>
      </c>
    </row>
    <row r="69" spans="1:12" ht="12.75" customHeight="1" x14ac:dyDescent="0.2">
      <c r="A69" s="263" t="s">
        <v>109</v>
      </c>
      <c r="B69" s="264" t="e">
        <f>SUM(B45:B68)/Data_category!$M$57</f>
        <v>#DIV/0!</v>
      </c>
      <c r="C69" s="265" t="e">
        <f>SUM(C45:C68)/Data_category!$M$57</f>
        <v>#DIV/0!</v>
      </c>
      <c r="D69" s="265" t="e">
        <f>SUM(D45:D68)/Data_category!$M$57</f>
        <v>#DIV/0!</v>
      </c>
      <c r="E69" s="265" t="e">
        <f>SUM(E45:E68)/Data_category!$M$57</f>
        <v>#DIV/0!</v>
      </c>
      <c r="F69" s="265" t="e">
        <f>SUM(F45:F68)/Data_category!$M$57</f>
        <v>#DIV/0!</v>
      </c>
      <c r="G69" s="265" t="e">
        <f>SUM(G45:G68)/Data_category!$M$57</f>
        <v>#DIV/0!</v>
      </c>
      <c r="H69" s="266" t="e">
        <f>SUM(H45:H68)/Data_category!$M$57</f>
        <v>#DIV/0!</v>
      </c>
      <c r="J69" s="267">
        <f>SUM(J45:J68)</f>
        <v>0</v>
      </c>
      <c r="K69" s="268" t="e">
        <f>SUM(B69:H69)</f>
        <v>#DIV/0!</v>
      </c>
    </row>
    <row r="70" spans="1:12" ht="12.75" customHeight="1" x14ac:dyDescent="0.2">
      <c r="A70" s="251" t="s">
        <v>119</v>
      </c>
      <c r="B70" s="269" t="e">
        <f>SUM(B51:B66)/Data_category!$M$57</f>
        <v>#DIV/0!</v>
      </c>
      <c r="C70" s="270" t="e">
        <f>SUM(C51:C66)/Data_category!$M$57</f>
        <v>#DIV/0!</v>
      </c>
      <c r="D70" s="270" t="e">
        <f>SUM(D51:D66)/Data_category!$M$57</f>
        <v>#DIV/0!</v>
      </c>
      <c r="E70" s="270" t="e">
        <f>SUM(E51:E66)/Data_category!$M$57</f>
        <v>#DIV/0!</v>
      </c>
      <c r="F70" s="270" t="e">
        <f>SUM(F51:F66)/Data_category!$M$57</f>
        <v>#DIV/0!</v>
      </c>
      <c r="G70" s="270" t="e">
        <f>SUM(G51:G66)/Data_category!$M$57</f>
        <v>#DIV/0!</v>
      </c>
      <c r="H70" s="271" t="e">
        <f>SUM(H51:H66)/Data_category!$M$57</f>
        <v>#DIV/0!</v>
      </c>
      <c r="J70" s="256">
        <f>SUM(J51:J66)</f>
        <v>0</v>
      </c>
      <c r="K70" s="257" t="e">
        <f>SUM(B70:H70)</f>
        <v>#DIV/0!</v>
      </c>
    </row>
    <row r="71" spans="1:12" ht="13.5" customHeight="1" x14ac:dyDescent="0.2">
      <c r="A71" s="272" t="s">
        <v>120</v>
      </c>
      <c r="B71" s="273" t="e">
        <f t="shared" ref="B71:H71" si="2">B69-B70</f>
        <v>#DIV/0!</v>
      </c>
      <c r="C71" s="274" t="e">
        <f t="shared" si="2"/>
        <v>#DIV/0!</v>
      </c>
      <c r="D71" s="274" t="e">
        <f t="shared" si="2"/>
        <v>#DIV/0!</v>
      </c>
      <c r="E71" s="274" t="e">
        <f t="shared" si="2"/>
        <v>#DIV/0!</v>
      </c>
      <c r="F71" s="274" t="e">
        <f t="shared" si="2"/>
        <v>#DIV/0!</v>
      </c>
      <c r="G71" s="274" t="e">
        <f t="shared" si="2"/>
        <v>#DIV/0!</v>
      </c>
      <c r="H71" s="275" t="e">
        <f t="shared" si="2"/>
        <v>#DIV/0!</v>
      </c>
      <c r="J71" s="276">
        <f>J69-J70</f>
        <v>0</v>
      </c>
      <c r="K71" s="277" t="e">
        <f>K69-K70</f>
        <v>#DIV/0!</v>
      </c>
    </row>
    <row r="72" spans="1:12" x14ac:dyDescent="0.2">
      <c r="B72" s="483" t="s">
        <v>207</v>
      </c>
      <c r="C72" s="484" t="e">
        <f>SUM(C69:E69)</f>
        <v>#DIV/0!</v>
      </c>
      <c r="D72" s="485"/>
      <c r="E72" s="485"/>
      <c r="F72" s="485"/>
      <c r="G72" s="486" t="s">
        <v>206</v>
      </c>
      <c r="H72" s="484" t="e">
        <f>SUM(B69,F69:H69)</f>
        <v>#DIV/0!</v>
      </c>
    </row>
    <row r="73" spans="1:12" s="39" customFormat="1" ht="12.75" customHeight="1" x14ac:dyDescent="0.2">
      <c r="A73" s="90" t="s">
        <v>121</v>
      </c>
      <c r="B73" s="90"/>
      <c r="C73" s="90" t="s">
        <v>122</v>
      </c>
      <c r="D73" s="139"/>
      <c r="E73" s="90"/>
      <c r="F73" s="90"/>
      <c r="G73" s="90" t="s">
        <v>123</v>
      </c>
      <c r="H73" s="90"/>
      <c r="I73" s="67"/>
      <c r="J73" s="67"/>
      <c r="K73" s="95"/>
      <c r="L73" s="139"/>
    </row>
    <row r="74" spans="1:12" s="39" customFormat="1" ht="12.75" customHeight="1" x14ac:dyDescent="0.2">
      <c r="A74" s="90" t="s">
        <v>124</v>
      </c>
      <c r="B74" s="90"/>
      <c r="C74" s="90" t="s">
        <v>125</v>
      </c>
      <c r="D74" s="139"/>
      <c r="E74" s="90"/>
      <c r="F74" s="90"/>
      <c r="G74" s="90" t="s">
        <v>126</v>
      </c>
      <c r="H74" s="90"/>
      <c r="I74" s="67"/>
      <c r="J74" s="67"/>
      <c r="K74" s="95"/>
      <c r="L74" s="139"/>
    </row>
    <row r="75" spans="1:12" ht="12.75" customHeight="1" x14ac:dyDescent="0.2">
      <c r="A75" s="90"/>
      <c r="B75" s="90"/>
      <c r="C75" s="90"/>
      <c r="D75" s="90"/>
      <c r="E75" s="90"/>
      <c r="F75" s="90"/>
      <c r="G75" s="90" t="s">
        <v>127</v>
      </c>
      <c r="H75" s="90"/>
      <c r="I75" s="67"/>
      <c r="J75" s="67"/>
      <c r="K75" s="95"/>
      <c r="L75" s="278"/>
    </row>
    <row r="76" spans="1:12" ht="12.75" customHeight="1" x14ac:dyDescent="0.2">
      <c r="A76" s="279" t="s">
        <v>128</v>
      </c>
      <c r="B76" s="279"/>
      <c r="C76" s="279"/>
      <c r="D76" s="279"/>
      <c r="E76" s="279"/>
      <c r="F76" s="557" t="s">
        <v>129</v>
      </c>
      <c r="G76" s="557"/>
      <c r="H76" s="557"/>
      <c r="I76" s="557"/>
      <c r="J76" s="557"/>
      <c r="K76" s="557"/>
      <c r="L76" s="278"/>
    </row>
    <row r="77" spans="1:12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95"/>
      <c r="L77" s="278"/>
    </row>
    <row r="78" spans="1:12" x14ac:dyDescent="0.2">
      <c r="A78" s="67"/>
      <c r="D78" s="67"/>
      <c r="E78" s="67"/>
      <c r="F78" s="67"/>
      <c r="G78" s="492" t="s">
        <v>164</v>
      </c>
      <c r="H78" s="490" t="e">
        <f>SUM(B45:B68,B13:B36,F13:H36,F45:H68)/SUM(B45:H68,B13:H36)</f>
        <v>#DIV/0!</v>
      </c>
      <c r="I78" s="67"/>
      <c r="J78" s="67"/>
      <c r="K78" s="95"/>
      <c r="L78" s="278"/>
    </row>
    <row r="79" spans="1:12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95"/>
      <c r="L79" s="278"/>
    </row>
    <row r="80" spans="1:12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95"/>
      <c r="L80" s="278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31" priority="2">
      <formula>ROUND($J13,0)&gt;=ROUND(MAX($J$13:$J$24),0)</formula>
    </cfRule>
  </conditionalFormatting>
  <conditionalFormatting sqref="A25:K36">
    <cfRule type="expression" dxfId="30" priority="3">
      <formula>ROUND($J25,0)&gt;=ROUND(MAX($J$25:$J$36),0)</formula>
    </cfRule>
  </conditionalFormatting>
  <conditionalFormatting sqref="A45:K56">
    <cfRule type="expression" dxfId="29" priority="4">
      <formula>ROUND($J45,0)&gt;=ROUND(MAX($J$45:$J$56),0)</formula>
    </cfRule>
  </conditionalFormatting>
  <conditionalFormatting sqref="A57:K68">
    <cfRule type="expression" dxfId="28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4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110</v>
      </c>
      <c r="J6" s="11"/>
    </row>
    <row r="7" spans="1:11" ht="12.75" customHeight="1" x14ac:dyDescent="0.2">
      <c r="A7" s="14"/>
      <c r="C7" s="18"/>
      <c r="G7" s="108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5">
        <f>B4</f>
        <v>0</v>
      </c>
    </row>
    <row r="10" spans="1:11" s="5" customFormat="1" ht="13.5" customHeight="1" x14ac:dyDescent="0.2">
      <c r="B10" s="281"/>
      <c r="K10" s="281"/>
    </row>
    <row r="11" spans="1:11" ht="18.600000000000001" customHeight="1" x14ac:dyDescent="0.2">
      <c r="I11" s="282"/>
      <c r="J11" s="558" t="s">
        <v>98</v>
      </c>
      <c r="K11" s="559" t="s">
        <v>111</v>
      </c>
    </row>
    <row r="12" spans="1:11" ht="12.75" customHeight="1" x14ac:dyDescent="0.2">
      <c r="I12" s="249"/>
      <c r="J12" s="558"/>
      <c r="K12" s="559"/>
    </row>
    <row r="13" spans="1:11" ht="12.75" customHeight="1" x14ac:dyDescent="0.2">
      <c r="I13" s="249"/>
      <c r="J13" s="283" t="s">
        <v>26</v>
      </c>
      <c r="K13" s="284" t="e">
        <f>SWISS7_H!K13</f>
        <v>#DIV/0!</v>
      </c>
    </row>
    <row r="14" spans="1:11" ht="12.75" customHeight="1" x14ac:dyDescent="0.2">
      <c r="I14" s="249"/>
      <c r="J14" s="285" t="s">
        <v>27</v>
      </c>
      <c r="K14" s="286" t="e">
        <f>SWISS7_H!K14</f>
        <v>#DIV/0!</v>
      </c>
    </row>
    <row r="15" spans="1:11" ht="12.75" customHeight="1" x14ac:dyDescent="0.2">
      <c r="I15" s="249"/>
      <c r="J15" s="285" t="s">
        <v>28</v>
      </c>
      <c r="K15" s="286" t="e">
        <f>SWISS7_H!K15</f>
        <v>#DIV/0!</v>
      </c>
    </row>
    <row r="16" spans="1:11" ht="12.75" customHeight="1" x14ac:dyDescent="0.2">
      <c r="I16" s="249"/>
      <c r="J16" s="285" t="s">
        <v>29</v>
      </c>
      <c r="K16" s="286" t="e">
        <f>SWISS7_H!K16</f>
        <v>#DIV/0!</v>
      </c>
    </row>
    <row r="17" spans="9:11" ht="12.75" customHeight="1" x14ac:dyDescent="0.2">
      <c r="I17" s="249"/>
      <c r="J17" s="285" t="s">
        <v>30</v>
      </c>
      <c r="K17" s="286" t="e">
        <f>SWISS7_H!K17</f>
        <v>#DIV/0!</v>
      </c>
    </row>
    <row r="18" spans="9:11" ht="12.75" customHeight="1" x14ac:dyDescent="0.2">
      <c r="I18" s="249"/>
      <c r="J18" s="285" t="s">
        <v>31</v>
      </c>
      <c r="K18" s="286" t="e">
        <f>SWISS7_H!K18</f>
        <v>#DIV/0!</v>
      </c>
    </row>
    <row r="19" spans="9:11" ht="12.75" customHeight="1" x14ac:dyDescent="0.2">
      <c r="I19" s="249"/>
      <c r="J19" s="285" t="s">
        <v>32</v>
      </c>
      <c r="K19" s="286" t="e">
        <f>SWISS7_H!K19</f>
        <v>#DIV/0!</v>
      </c>
    </row>
    <row r="20" spans="9:11" ht="12.75" customHeight="1" x14ac:dyDescent="0.2">
      <c r="I20" s="249"/>
      <c r="J20" s="257" t="s">
        <v>33</v>
      </c>
      <c r="K20" s="287" t="e">
        <f>SWISS7_H!K20</f>
        <v>#DIV/0!</v>
      </c>
    </row>
    <row r="21" spans="9:11" ht="12.75" customHeight="1" x14ac:dyDescent="0.2">
      <c r="I21" s="249"/>
      <c r="J21" s="285" t="s">
        <v>34</v>
      </c>
      <c r="K21" s="286" t="e">
        <f>SWISS7_H!K21</f>
        <v>#DIV/0!</v>
      </c>
    </row>
    <row r="22" spans="9:11" ht="12.75" customHeight="1" x14ac:dyDescent="0.2">
      <c r="I22" s="249"/>
      <c r="J22" s="285" t="s">
        <v>35</v>
      </c>
      <c r="K22" s="286" t="e">
        <f>SWISS7_H!K22</f>
        <v>#DIV/0!</v>
      </c>
    </row>
    <row r="23" spans="9:11" ht="12.75" customHeight="1" x14ac:dyDescent="0.2">
      <c r="I23" s="249"/>
      <c r="J23" s="285" t="s">
        <v>36</v>
      </c>
      <c r="K23" s="286" t="e">
        <f>SWISS7_H!K23</f>
        <v>#DIV/0!</v>
      </c>
    </row>
    <row r="24" spans="9:11" ht="12.75" customHeight="1" x14ac:dyDescent="0.2">
      <c r="I24" s="249"/>
      <c r="J24" s="285" t="s">
        <v>37</v>
      </c>
      <c r="K24" s="286" t="e">
        <f>SWISS7_H!K24</f>
        <v>#DIV/0!</v>
      </c>
    </row>
    <row r="25" spans="9:11" ht="12.75" customHeight="1" x14ac:dyDescent="0.2">
      <c r="I25" s="249"/>
      <c r="J25" s="288" t="s">
        <v>38</v>
      </c>
      <c r="K25" s="286" t="e">
        <f>SWISS7_H!K25</f>
        <v>#DIV/0!</v>
      </c>
    </row>
    <row r="26" spans="9:11" ht="12.75" customHeight="1" x14ac:dyDescent="0.2">
      <c r="I26" s="249"/>
      <c r="J26" s="285" t="s">
        <v>39</v>
      </c>
      <c r="K26" s="286" t="e">
        <f>SWISS7_H!K26</f>
        <v>#DIV/0!</v>
      </c>
    </row>
    <row r="27" spans="9:11" ht="12.75" customHeight="1" x14ac:dyDescent="0.2">
      <c r="I27" s="249"/>
      <c r="J27" s="285" t="s">
        <v>40</v>
      </c>
      <c r="K27" s="286" t="e">
        <f>SWISS7_H!K27</f>
        <v>#DIV/0!</v>
      </c>
    </row>
    <row r="28" spans="9:11" ht="12.75" customHeight="1" x14ac:dyDescent="0.2">
      <c r="I28" s="249"/>
      <c r="J28" s="285" t="s">
        <v>41</v>
      </c>
      <c r="K28" s="286" t="e">
        <f>SWISS7_H!K28</f>
        <v>#DIV/0!</v>
      </c>
    </row>
    <row r="29" spans="9:11" ht="12.75" customHeight="1" x14ac:dyDescent="0.2">
      <c r="I29" s="249"/>
      <c r="J29" s="285" t="s">
        <v>42</v>
      </c>
      <c r="K29" s="286" t="e">
        <f>SWISS7_H!K29</f>
        <v>#DIV/0!</v>
      </c>
    </row>
    <row r="30" spans="9:11" ht="12.75" customHeight="1" x14ac:dyDescent="0.2">
      <c r="I30" s="249"/>
      <c r="J30" s="257" t="s">
        <v>43</v>
      </c>
      <c r="K30" s="287" t="e">
        <f>SWISS7_H!K30</f>
        <v>#DIV/0!</v>
      </c>
    </row>
    <row r="31" spans="9:11" ht="12.75" customHeight="1" x14ac:dyDescent="0.2">
      <c r="I31" s="249"/>
      <c r="J31" s="285" t="s">
        <v>44</v>
      </c>
      <c r="K31" s="286" t="e">
        <f>SWISS7_H!K31</f>
        <v>#DIV/0!</v>
      </c>
    </row>
    <row r="32" spans="9:11" ht="12.75" customHeight="1" x14ac:dyDescent="0.2">
      <c r="I32" s="249"/>
      <c r="J32" s="285" t="s">
        <v>45</v>
      </c>
      <c r="K32" s="286" t="e">
        <f>SWISS7_H!K32</f>
        <v>#DIV/0!</v>
      </c>
    </row>
    <row r="33" spans="1:11" ht="12.75" customHeight="1" x14ac:dyDescent="0.2">
      <c r="I33" s="249"/>
      <c r="J33" s="285" t="s">
        <v>46</v>
      </c>
      <c r="K33" s="286" t="e">
        <f>SWISS7_H!K33</f>
        <v>#DIV/0!</v>
      </c>
    </row>
    <row r="34" spans="1:11" ht="12.75" customHeight="1" x14ac:dyDescent="0.2">
      <c r="I34" s="249"/>
      <c r="J34" s="285" t="s">
        <v>47</v>
      </c>
      <c r="K34" s="286" t="e">
        <f>SWISS7_H!K34</f>
        <v>#DIV/0!</v>
      </c>
    </row>
    <row r="35" spans="1:11" ht="12.75" customHeight="1" x14ac:dyDescent="0.2">
      <c r="I35" s="249"/>
      <c r="J35" s="285" t="s">
        <v>48</v>
      </c>
      <c r="K35" s="286" t="e">
        <f>SWISS7_H!K35</f>
        <v>#DIV/0!</v>
      </c>
    </row>
    <row r="36" spans="1:11" ht="12.75" customHeight="1" x14ac:dyDescent="0.2">
      <c r="I36" s="289"/>
      <c r="J36" s="238" t="s">
        <v>49</v>
      </c>
      <c r="K36" s="290" t="e">
        <f>SWISS7_H!K36</f>
        <v>#DIV/0!</v>
      </c>
    </row>
    <row r="37" spans="1:11" ht="12.75" customHeight="1" x14ac:dyDescent="0.2">
      <c r="I37" s="67"/>
      <c r="J37" s="91"/>
      <c r="K37" s="291"/>
    </row>
    <row r="38" spans="1:11" ht="13.5" customHeight="1" x14ac:dyDescent="0.2">
      <c r="B38" s="292" t="str">
        <f>SWISS7_H!B12</f>
        <v>CAR (1)</v>
      </c>
      <c r="C38" s="293" t="str">
        <f>SWISS7_H!C12</f>
        <v>MR (2)</v>
      </c>
      <c r="D38" s="294" t="str">
        <f>SWISS7_H!D12</f>
        <v>PW (11)</v>
      </c>
      <c r="E38" s="295" t="str">
        <f>SWISS7_H!E12</f>
        <v>LIE (12)</v>
      </c>
      <c r="F38" s="296" t="str">
        <f>SWISS7_H!F12</f>
        <v>LW (8)</v>
      </c>
      <c r="G38" s="297" t="str">
        <f>SWISS7_H!G12</f>
        <v>LZ (9)</v>
      </c>
      <c r="H38" s="298" t="str">
        <f>SWISS7_H!H12</f>
        <v>SZ (10)</v>
      </c>
    </row>
    <row r="39" spans="1:11" ht="12.75" customHeight="1" x14ac:dyDescent="0.2">
      <c r="A39" s="263" t="s">
        <v>109</v>
      </c>
      <c r="B39" s="264" t="e">
        <f>SWISS7_H!B37</f>
        <v>#DIV/0!</v>
      </c>
      <c r="C39" s="265" t="e">
        <f>SWISS7_H!C37</f>
        <v>#DIV/0!</v>
      </c>
      <c r="D39" s="265" t="e">
        <f>SWISS7_H!D37</f>
        <v>#DIV/0!</v>
      </c>
      <c r="E39" s="265" t="e">
        <f>SWISS7_H!E37</f>
        <v>#DIV/0!</v>
      </c>
      <c r="F39" s="265" t="e">
        <f>SWISS7_H!F37</f>
        <v>#DIV/0!</v>
      </c>
      <c r="G39" s="265" t="e">
        <f>SWISS7_H!G37</f>
        <v>#DIV/0!</v>
      </c>
      <c r="H39" s="266" t="e">
        <f>SWISS7_H!H37</f>
        <v>#DIV/0!</v>
      </c>
      <c r="I39" s="299"/>
      <c r="J39" s="39"/>
      <c r="K39" s="300" t="e">
        <f>SWISS7_H!K37</f>
        <v>#DIV/0!</v>
      </c>
    </row>
    <row r="40" spans="1:11" ht="12.75" customHeight="1" x14ac:dyDescent="0.2">
      <c r="A40" s="251" t="s">
        <v>119</v>
      </c>
      <c r="B40" s="269" t="e">
        <f>SWISS7_H!B38</f>
        <v>#DIV/0!</v>
      </c>
      <c r="C40" s="270" t="e">
        <f>SWISS7_H!C38</f>
        <v>#DIV/0!</v>
      </c>
      <c r="D40" s="270" t="e">
        <f>SWISS7_H!D38</f>
        <v>#DIV/0!</v>
      </c>
      <c r="E40" s="270" t="e">
        <f>SWISS7_H!E38</f>
        <v>#DIV/0!</v>
      </c>
      <c r="F40" s="270" t="e">
        <f>SWISS7_H!F38</f>
        <v>#DIV/0!</v>
      </c>
      <c r="G40" s="270" t="e">
        <f>SWISS7_H!G38</f>
        <v>#DIV/0!</v>
      </c>
      <c r="H40" s="271" t="e">
        <f>SWISS7_H!H38</f>
        <v>#DIV/0!</v>
      </c>
      <c r="I40" s="299"/>
      <c r="J40" s="39"/>
      <c r="K40" s="287" t="e">
        <f>SWISS7_H!K38</f>
        <v>#DIV/0!</v>
      </c>
    </row>
    <row r="41" spans="1:11" ht="13.5" customHeight="1" x14ac:dyDescent="0.2">
      <c r="A41" s="272" t="s">
        <v>120</v>
      </c>
      <c r="B41" s="273" t="e">
        <f>SWISS7_H!B39</f>
        <v>#DIV/0!</v>
      </c>
      <c r="C41" s="274" t="e">
        <f>SWISS7_H!C39</f>
        <v>#DIV/0!</v>
      </c>
      <c r="D41" s="274" t="e">
        <f>SWISS7_H!D39</f>
        <v>#DIV/0!</v>
      </c>
      <c r="E41" s="274" t="e">
        <f>SWISS7_H!E39</f>
        <v>#DIV/0!</v>
      </c>
      <c r="F41" s="274" t="e">
        <f>SWISS7_H!F39</f>
        <v>#DIV/0!</v>
      </c>
      <c r="G41" s="274" t="e">
        <f>SWISS7_H!G39</f>
        <v>#DIV/0!</v>
      </c>
      <c r="H41" s="275" t="e">
        <f>SWISS7_H!H39</f>
        <v>#DIV/0!</v>
      </c>
      <c r="I41" s="299"/>
      <c r="J41" s="39"/>
      <c r="K41" s="301" t="e">
        <f>SWISS7_H!K39</f>
        <v>#DIV/0!</v>
      </c>
    </row>
    <row r="44" spans="1:11" ht="12.75" customHeight="1" x14ac:dyDescent="0.2">
      <c r="A44" s="231" t="s">
        <v>65</v>
      </c>
      <c r="B44" s="5">
        <f>B5</f>
        <v>0</v>
      </c>
    </row>
    <row r="45" spans="1:11" ht="13.5" customHeight="1" x14ac:dyDescent="0.2"/>
    <row r="46" spans="1:11" ht="18.600000000000001" customHeight="1" x14ac:dyDescent="0.2">
      <c r="I46" s="302"/>
      <c r="J46" s="558" t="s">
        <v>98</v>
      </c>
      <c r="K46" s="559" t="str">
        <f>K11</f>
        <v>Part du TJM</v>
      </c>
    </row>
    <row r="47" spans="1:11" ht="12.75" customHeight="1" x14ac:dyDescent="0.2">
      <c r="I47" s="303"/>
      <c r="J47" s="558"/>
      <c r="K47" s="559"/>
    </row>
    <row r="48" spans="1:11" ht="12.75" customHeight="1" x14ac:dyDescent="0.2">
      <c r="I48" s="303"/>
      <c r="J48" s="283" t="s">
        <v>26</v>
      </c>
      <c r="K48" s="284" t="e">
        <f>SWISS7_H!K45</f>
        <v>#DIV/0!</v>
      </c>
    </row>
    <row r="49" spans="9:11" ht="12.75" customHeight="1" x14ac:dyDescent="0.2">
      <c r="I49" s="303"/>
      <c r="J49" s="285" t="s">
        <v>27</v>
      </c>
      <c r="K49" s="286" t="e">
        <f>SWISS7_H!K46</f>
        <v>#DIV/0!</v>
      </c>
    </row>
    <row r="50" spans="9:11" ht="12.75" customHeight="1" x14ac:dyDescent="0.2">
      <c r="I50" s="303"/>
      <c r="J50" s="285" t="s">
        <v>28</v>
      </c>
      <c r="K50" s="286" t="e">
        <f>SWISS7_H!K47</f>
        <v>#DIV/0!</v>
      </c>
    </row>
    <row r="51" spans="9:11" ht="12.75" customHeight="1" x14ac:dyDescent="0.2">
      <c r="I51" s="303"/>
      <c r="J51" s="285" t="s">
        <v>29</v>
      </c>
      <c r="K51" s="286" t="e">
        <f>SWISS7_H!K48</f>
        <v>#DIV/0!</v>
      </c>
    </row>
    <row r="52" spans="9:11" ht="12.75" customHeight="1" x14ac:dyDescent="0.2">
      <c r="I52" s="303"/>
      <c r="J52" s="285" t="s">
        <v>30</v>
      </c>
      <c r="K52" s="286" t="e">
        <f>SWISS7_H!K49</f>
        <v>#DIV/0!</v>
      </c>
    </row>
    <row r="53" spans="9:11" ht="12.75" customHeight="1" x14ac:dyDescent="0.2">
      <c r="I53" s="303"/>
      <c r="J53" s="285" t="s">
        <v>31</v>
      </c>
      <c r="K53" s="286" t="e">
        <f>SWISS7_H!K50</f>
        <v>#DIV/0!</v>
      </c>
    </row>
    <row r="54" spans="9:11" ht="12.75" customHeight="1" x14ac:dyDescent="0.2">
      <c r="I54" s="303"/>
      <c r="J54" s="285" t="s">
        <v>32</v>
      </c>
      <c r="K54" s="286" t="e">
        <f>SWISS7_H!K51</f>
        <v>#DIV/0!</v>
      </c>
    </row>
    <row r="55" spans="9:11" ht="12.75" customHeight="1" x14ac:dyDescent="0.2">
      <c r="I55" s="303"/>
      <c r="J55" s="257" t="s">
        <v>33</v>
      </c>
      <c r="K55" s="287" t="e">
        <f>SWISS7_H!K52</f>
        <v>#DIV/0!</v>
      </c>
    </row>
    <row r="56" spans="9:11" ht="12.75" customHeight="1" x14ac:dyDescent="0.2">
      <c r="I56" s="303"/>
      <c r="J56" s="285" t="s">
        <v>34</v>
      </c>
      <c r="K56" s="286" t="e">
        <f>SWISS7_H!K53</f>
        <v>#DIV/0!</v>
      </c>
    </row>
    <row r="57" spans="9:11" ht="12.75" customHeight="1" x14ac:dyDescent="0.2">
      <c r="I57" s="303"/>
      <c r="J57" s="285" t="s">
        <v>35</v>
      </c>
      <c r="K57" s="286" t="e">
        <f>SWISS7_H!K54</f>
        <v>#DIV/0!</v>
      </c>
    </row>
    <row r="58" spans="9:11" ht="12.75" customHeight="1" x14ac:dyDescent="0.2">
      <c r="I58" s="303"/>
      <c r="J58" s="285" t="s">
        <v>36</v>
      </c>
      <c r="K58" s="286" t="e">
        <f>SWISS7_H!K55</f>
        <v>#DIV/0!</v>
      </c>
    </row>
    <row r="59" spans="9:11" ht="12.75" customHeight="1" x14ac:dyDescent="0.2">
      <c r="I59" s="303"/>
      <c r="J59" s="285" t="s">
        <v>37</v>
      </c>
      <c r="K59" s="286" t="e">
        <f>SWISS7_H!K56</f>
        <v>#DIV/0!</v>
      </c>
    </row>
    <row r="60" spans="9:11" ht="12.75" customHeight="1" x14ac:dyDescent="0.2">
      <c r="I60" s="303"/>
      <c r="J60" s="288" t="s">
        <v>38</v>
      </c>
      <c r="K60" s="286" t="e">
        <f>SWISS7_H!K57</f>
        <v>#DIV/0!</v>
      </c>
    </row>
    <row r="61" spans="9:11" ht="12.75" customHeight="1" x14ac:dyDescent="0.2">
      <c r="I61" s="303"/>
      <c r="J61" s="285" t="s">
        <v>39</v>
      </c>
      <c r="K61" s="286" t="e">
        <f>SWISS7_H!K58</f>
        <v>#DIV/0!</v>
      </c>
    </row>
    <row r="62" spans="9:11" ht="12.75" customHeight="1" x14ac:dyDescent="0.2">
      <c r="I62" s="303"/>
      <c r="J62" s="285" t="s">
        <v>40</v>
      </c>
      <c r="K62" s="286" t="e">
        <f>SWISS7_H!K59</f>
        <v>#DIV/0!</v>
      </c>
    </row>
    <row r="63" spans="9:11" ht="12.75" customHeight="1" x14ac:dyDescent="0.2">
      <c r="I63" s="303"/>
      <c r="J63" s="285" t="s">
        <v>41</v>
      </c>
      <c r="K63" s="286" t="e">
        <f>SWISS7_H!K60</f>
        <v>#DIV/0!</v>
      </c>
    </row>
    <row r="64" spans="9:11" ht="12.75" customHeight="1" x14ac:dyDescent="0.2">
      <c r="I64" s="303"/>
      <c r="J64" s="285" t="s">
        <v>42</v>
      </c>
      <c r="K64" s="286" t="e">
        <f>SWISS7_H!K61</f>
        <v>#DIV/0!</v>
      </c>
    </row>
    <row r="65" spans="1:11" ht="12.75" customHeight="1" x14ac:dyDescent="0.2">
      <c r="I65" s="303"/>
      <c r="J65" s="257" t="s">
        <v>43</v>
      </c>
      <c r="K65" s="287" t="e">
        <f>SWISS7_H!K62</f>
        <v>#DIV/0!</v>
      </c>
    </row>
    <row r="66" spans="1:11" ht="12.75" customHeight="1" x14ac:dyDescent="0.2">
      <c r="I66" s="303"/>
      <c r="J66" s="285" t="s">
        <v>44</v>
      </c>
      <c r="K66" s="286" t="e">
        <f>SWISS7_H!K63</f>
        <v>#DIV/0!</v>
      </c>
    </row>
    <row r="67" spans="1:11" ht="12.75" customHeight="1" x14ac:dyDescent="0.2">
      <c r="I67" s="303"/>
      <c r="J67" s="285" t="s">
        <v>45</v>
      </c>
      <c r="K67" s="286" t="e">
        <f>SWISS7_H!K64</f>
        <v>#DIV/0!</v>
      </c>
    </row>
    <row r="68" spans="1:11" ht="12.75" customHeight="1" x14ac:dyDescent="0.2">
      <c r="I68" s="303"/>
      <c r="J68" s="285" t="s">
        <v>46</v>
      </c>
      <c r="K68" s="286" t="e">
        <f>SWISS7_H!K65</f>
        <v>#DIV/0!</v>
      </c>
    </row>
    <row r="69" spans="1:11" ht="12.75" customHeight="1" x14ac:dyDescent="0.2">
      <c r="I69" s="303"/>
      <c r="J69" s="285" t="s">
        <v>47</v>
      </c>
      <c r="K69" s="286" t="e">
        <f>SWISS7_H!K66</f>
        <v>#DIV/0!</v>
      </c>
    </row>
    <row r="70" spans="1:11" ht="12.75" customHeight="1" x14ac:dyDescent="0.2">
      <c r="I70" s="303"/>
      <c r="J70" s="285" t="s">
        <v>48</v>
      </c>
      <c r="K70" s="286" t="e">
        <f>SWISS7_H!K67</f>
        <v>#DIV/0!</v>
      </c>
    </row>
    <row r="71" spans="1:11" ht="12.75" customHeight="1" x14ac:dyDescent="0.2">
      <c r="I71" s="304"/>
      <c r="J71" s="238" t="s">
        <v>49</v>
      </c>
      <c r="K71" s="290" t="e">
        <f>SWISS7_H!K68</f>
        <v>#DIV/0!</v>
      </c>
    </row>
    <row r="72" spans="1:11" ht="12.75" customHeight="1" x14ac:dyDescent="0.2">
      <c r="I72" s="67"/>
      <c r="J72" s="91"/>
      <c r="K72" s="291"/>
    </row>
    <row r="73" spans="1:11" ht="13.5" customHeight="1" x14ac:dyDescent="0.2">
      <c r="B73" s="292" t="str">
        <f t="shared" ref="B73:H73" si="0">B38</f>
        <v>CAR (1)</v>
      </c>
      <c r="C73" s="293" t="str">
        <f t="shared" si="0"/>
        <v>MR (2)</v>
      </c>
      <c r="D73" s="294" t="str">
        <f t="shared" si="0"/>
        <v>PW (11)</v>
      </c>
      <c r="E73" s="295" t="str">
        <f t="shared" si="0"/>
        <v>LIE (12)</v>
      </c>
      <c r="F73" s="296" t="str">
        <f t="shared" si="0"/>
        <v>LW (8)</v>
      </c>
      <c r="G73" s="297" t="str">
        <f t="shared" si="0"/>
        <v>LZ (9)</v>
      </c>
      <c r="H73" s="298" t="str">
        <f t="shared" si="0"/>
        <v>SZ (10)</v>
      </c>
    </row>
    <row r="74" spans="1:11" ht="12.75" customHeight="1" x14ac:dyDescent="0.2">
      <c r="A74" s="263" t="s">
        <v>109</v>
      </c>
      <c r="B74" s="264" t="e">
        <f>SWISS7_H!B69</f>
        <v>#DIV/0!</v>
      </c>
      <c r="C74" s="265" t="e">
        <f>SWISS7_H!C69</f>
        <v>#DIV/0!</v>
      </c>
      <c r="D74" s="265" t="e">
        <f>SWISS7_H!D69</f>
        <v>#DIV/0!</v>
      </c>
      <c r="E74" s="265" t="e">
        <f>SWISS7_H!E69</f>
        <v>#DIV/0!</v>
      </c>
      <c r="F74" s="265" t="e">
        <f>SWISS7_H!F69</f>
        <v>#DIV/0!</v>
      </c>
      <c r="G74" s="265" t="e">
        <f>SWISS7_H!G69</f>
        <v>#DIV/0!</v>
      </c>
      <c r="H74" s="266" t="e">
        <f>SWISS7_H!H69</f>
        <v>#DIV/0!</v>
      </c>
      <c r="I74" s="299"/>
      <c r="J74" s="39"/>
      <c r="K74" s="300" t="e">
        <f>SWISS7_H!K69</f>
        <v>#DIV/0!</v>
      </c>
    </row>
    <row r="75" spans="1:11" ht="12.75" customHeight="1" x14ac:dyDescent="0.2">
      <c r="A75" s="251" t="s">
        <v>119</v>
      </c>
      <c r="B75" s="269" t="e">
        <f>SWISS7_H!B70</f>
        <v>#DIV/0!</v>
      </c>
      <c r="C75" s="270" t="e">
        <f>SWISS7_H!C70</f>
        <v>#DIV/0!</v>
      </c>
      <c r="D75" s="270" t="e">
        <f>SWISS7_H!D70</f>
        <v>#DIV/0!</v>
      </c>
      <c r="E75" s="270" t="e">
        <f>SWISS7_H!E70</f>
        <v>#DIV/0!</v>
      </c>
      <c r="F75" s="270" t="e">
        <f>SWISS7_H!F70</f>
        <v>#DIV/0!</v>
      </c>
      <c r="G75" s="270" t="e">
        <f>SWISS7_H!G70</f>
        <v>#DIV/0!</v>
      </c>
      <c r="H75" s="271" t="e">
        <f>SWISS7_H!H70</f>
        <v>#DIV/0!</v>
      </c>
      <c r="I75" s="299"/>
      <c r="J75" s="39"/>
      <c r="K75" s="287" t="e">
        <f>SWISS7_H!K70</f>
        <v>#DIV/0!</v>
      </c>
    </row>
    <row r="76" spans="1:11" ht="13.5" customHeight="1" x14ac:dyDescent="0.2">
      <c r="A76" s="272" t="s">
        <v>120</v>
      </c>
      <c r="B76" s="273" t="e">
        <f>SWISS7_H!B71</f>
        <v>#DIV/0!</v>
      </c>
      <c r="C76" s="274" t="e">
        <f>SWISS7_H!C71</f>
        <v>#DIV/0!</v>
      </c>
      <c r="D76" s="274" t="e">
        <f>SWISS7_H!D71</f>
        <v>#DIV/0!</v>
      </c>
      <c r="E76" s="274" t="e">
        <f>SWISS7_H!E71</f>
        <v>#DIV/0!</v>
      </c>
      <c r="F76" s="274" t="e">
        <f>SWISS7_H!F71</f>
        <v>#DIV/0!</v>
      </c>
      <c r="G76" s="274" t="e">
        <f>SWISS7_H!G71</f>
        <v>#DIV/0!</v>
      </c>
      <c r="H76" s="275" t="e">
        <f>SWISS7_H!H71</f>
        <v>#DIV/0!</v>
      </c>
      <c r="I76" s="299"/>
      <c r="J76" s="39"/>
      <c r="K76" s="301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10</vt:i4>
      </vt:variant>
    </vt:vector>
  </HeadingPairs>
  <TitlesOfParts>
    <vt:vector size="25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CV_H!Zone_d_impression</vt:lpstr>
      <vt:lpstr>CV_LV!Zone_d_impression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72</cp:revision>
  <cp:lastPrinted>2024-01-23T18:03:26Z</cp:lastPrinted>
  <dcterms:created xsi:type="dcterms:W3CDTF">2002-06-21T07:13:22Z</dcterms:created>
  <dcterms:modified xsi:type="dcterms:W3CDTF">2024-10-10T10:30:18Z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