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pert System\lab_extra\"/>
    </mc:Choice>
  </mc:AlternateContent>
  <xr:revisionPtr revIDLastSave="0" documentId="13_ncr:1_{4107C0A1-C196-4694-9307-CE63C1074E6D}" xr6:coauthVersionLast="47" xr6:coauthVersionMax="47" xr10:uidLastSave="{00000000-0000-0000-0000-000000000000}"/>
  <bookViews>
    <workbookView xWindow="-110" yWindow="-110" windowWidth="19420" windowHeight="11020" activeTab="1" xr2:uid="{DDA344D4-FE00-47E7-80FD-1270183BBA7A}"/>
  </bookViews>
  <sheets>
    <sheet name="Sensitivity Report No.1" sheetId="2" r:id="rId1"/>
    <sheet name="No.1" sheetId="1" r:id="rId2"/>
    <sheet name="No.2" sheetId="3" r:id="rId3"/>
  </sheets>
  <definedNames>
    <definedName name="solver_adj" localSheetId="1" hidden="1">No.1!$B$2:$C$2</definedName>
    <definedName name="solver_adj" localSheetId="2" hidden="1">No.2!$B$16:$C$16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No.1!$C$15</definedName>
    <definedName name="solver_lhs1" localSheetId="2" hidden="1">No.2!$B$16</definedName>
    <definedName name="solver_lhs2" localSheetId="1" hidden="1">No.1!$D$12</definedName>
    <definedName name="solver_lhs2" localSheetId="2" hidden="1">No.2!$B$21:$B$22</definedName>
    <definedName name="solver_lhs3" localSheetId="1" hidden="1">No.1!$D$13</definedName>
    <definedName name="solver_lhs3" localSheetId="2" hidden="1">No.2!$C$16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No.1!$F$6</definedName>
    <definedName name="solver_opt" localSheetId="2" hidden="1">No.2!$D$25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el3" localSheetId="2" hidden="1">1</definedName>
    <definedName name="solver_rhs1" localSheetId="1" hidden="1">No.1!$F$15</definedName>
    <definedName name="solver_rhs1" localSheetId="2" hidden="1">No.2!$B$18</definedName>
    <definedName name="solver_rhs2" localSheetId="1" hidden="1">No.1!$F$12</definedName>
    <definedName name="solver_rhs2" localSheetId="2" hidden="1">No.2!$D$21:$D$22</definedName>
    <definedName name="solver_rhs3" localSheetId="1" hidden="1">No.1!$F$13</definedName>
    <definedName name="solver_rhs3" localSheetId="2" hidden="1">No.2!$C$18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C25" i="3"/>
  <c r="B25" i="3"/>
  <c r="B22" i="3"/>
  <c r="C12" i="3"/>
  <c r="B12" i="3"/>
  <c r="H15" i="1"/>
  <c r="H14" i="1"/>
  <c r="D13" i="1"/>
  <c r="D12" i="1"/>
  <c r="B12" i="1"/>
  <c r="C12" i="1"/>
  <c r="C6" i="1"/>
  <c r="B6" i="1"/>
  <c r="F6" i="1"/>
  <c r="C13" i="1"/>
  <c r="B13" i="1"/>
  <c r="B14" i="1"/>
  <c r="C14" i="1"/>
  <c r="D25" i="3" l="1"/>
  <c r="C15" i="1"/>
</calcChain>
</file>

<file path=xl/sharedStrings.xml><?xml version="1.0" encoding="utf-8"?>
<sst xmlns="http://schemas.openxmlformats.org/spreadsheetml/2006/main" count="84" uniqueCount="64">
  <si>
    <t>unit produced</t>
  </si>
  <si>
    <t>x1</t>
  </si>
  <si>
    <t>x2</t>
  </si>
  <si>
    <t>decision variable</t>
  </si>
  <si>
    <t>objective function</t>
  </si>
  <si>
    <t>net profit</t>
  </si>
  <si>
    <t>total profit</t>
  </si>
  <si>
    <t>constraint</t>
  </si>
  <si>
    <t>fabrication</t>
  </si>
  <si>
    <t>finishing</t>
  </si>
  <si>
    <t>labor hours (Fabrication)</t>
  </si>
  <si>
    <t>labor hours (finishing)</t>
  </si>
  <si>
    <t>&lt;=</t>
  </si>
  <si>
    <t xml:space="preserve">&lt;= </t>
  </si>
  <si>
    <t>selling constraint</t>
  </si>
  <si>
    <t>&gt;=</t>
  </si>
  <si>
    <t>Microsoft Excel 16.0 Sensitivity Report</t>
  </si>
  <si>
    <t>Worksheet: [Book1.xlsx]Sheet1</t>
  </si>
  <si>
    <t>Report Created: 8/11/2566 10:53:50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</si>
  <si>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</si>
  <si>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</si>
  <si>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</si>
  <si>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</si>
  <si>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</si>
  <si>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</si>
  <si>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</si>
  <si>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</si>
  <si>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</si>
  <si>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</si>
  <si>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</si>
  <si>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</si>
  <si>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</si>
  <si>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</si>
  <si>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</si>
  <si>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</si>
  <si>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</si>
  <si>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</si>
  <si>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unit produced x1</t>
  </si>
  <si>
    <t>$C$2</t>
  </si>
  <si>
    <t>unit produced x2</t>
  </si>
  <si>
    <t>$C$15</t>
  </si>
  <si>
    <t>$D$12</t>
  </si>
  <si>
    <t>$D$13</t>
  </si>
  <si>
    <t>Two-Variable Product Mix Model</t>
  </si>
  <si>
    <t>Cost per labor hour assembling</t>
  </si>
  <si>
    <t>Cost per labor hour testing</t>
  </si>
  <si>
    <t>Inputs for assembling and testing a computer</t>
  </si>
  <si>
    <t>labor hours for assembly</t>
  </si>
  <si>
    <t>labor hours for testing</t>
  </si>
  <si>
    <t>cost of component parts</t>
  </si>
  <si>
    <t>selling price</t>
  </si>
  <si>
    <t>basic</t>
  </si>
  <si>
    <t>XP</t>
  </si>
  <si>
    <t>unit margin(net profit)</t>
  </si>
  <si>
    <t>Production plan</t>
  </si>
  <si>
    <t>number to produce</t>
  </si>
  <si>
    <t>maximum sales</t>
  </si>
  <si>
    <t>constraints (hours per month)</t>
  </si>
  <si>
    <t>hours used</t>
  </si>
  <si>
    <t>hours available</t>
  </si>
  <si>
    <t>net profit (this month)</t>
  </si>
  <si>
    <t>total</t>
  </si>
  <si>
    <t>basic(X1)</t>
  </si>
  <si>
    <t>XP(X2)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</si>
</sst>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indexed="18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5578-5AD7-4D7D-9256-5440F28ADCC0}">
  <dimension ref="A1:H17"/>
  <sheetViews>
    <sheetView showGridLines="0" workbookViewId="0">
      <selection activeCell="F17" sqref="F17"/>
    </sheetView>
  </sheetViews>
  <sheetFormatPr defaultRowHeight="14" x14ac:dyDescent="0.3"/>
  <cols>
    <col min="1" max="1" width="2.08203125" customWidth="1"/>
    <col min="2" max="2" width="6" bestFit="1" customWidth="1"/>
    <col min="3" max="3" width="20.83203125" bestFit="1" customWidth="1"/>
    <col min="4" max="4" width="6.75" bestFit="1" customWidth="1"/>
    <col min="5" max="5" width="8.9140625" bestFit="1" customWidth="1"/>
    <col min="6" max="6" width="10.9140625" bestFit="1" customWidth="1"/>
    <col min="7" max="8" width="11.75" bestFit="1" customWidth="1"/>
  </cols>
  <sheetData>
    <row r="1" spans="1:8" x14ac:dyDescent="0.3">
      <c r="A1" s="7" t="s">
        <v>16</v>
      </c>
    </row>
    <row r="2" spans="1:8" x14ac:dyDescent="0.3">
      <c r="A2" s="7" t="s">
        <v>17</v>
      </c>
    </row>
    <row r="3" spans="1:8" x14ac:dyDescent="0.3">
      <c r="A3" s="7" t="s">
        <v>18</v>
      </c>
    </row>
    <row r="6" spans="1:8" ht="14.5" thickBot="1" x14ac:dyDescent="0.35">
      <c r="A6" t="s">
        <v>19</v>
      </c>
    </row>
    <row r="7" spans="1:8" x14ac:dyDescent="0.3">
      <c r="B7" s="10"/>
      <c r="C7" s="10"/>
      <c r="D7" s="10" t="s">
        <v>22</v>
      </c>
      <c r="E7" s="10" t="s">
        <v>24</v>
      </c>
      <c r="F7" s="10" t="s">
        <v>26</v>
      </c>
      <c r="G7" s="10" t="s">
        <v>28</v>
      </c>
      <c r="H7" s="10" t="s">
        <v>28</v>
      </c>
    </row>
    <row r="8" spans="1:8" ht="14.5" thickBot="1" x14ac:dyDescent="0.35">
      <c r="B8" s="11" t="s">
        <v>20</v>
      </c>
      <c r="C8" s="11" t="s">
        <v>21</v>
      </c>
      <c r="D8" s="11" t="s">
        <v>23</v>
      </c>
      <c r="E8" s="11" t="s">
        <v>25</v>
      </c>
      <c r="F8" s="11" t="s">
        <v>27</v>
      </c>
      <c r="G8" s="11" t="s">
        <v>29</v>
      </c>
      <c r="H8" s="11" t="s">
        <v>30</v>
      </c>
    </row>
    <row r="9" spans="1:8" x14ac:dyDescent="0.3">
      <c r="B9" s="8" t="s">
        <v>36</v>
      </c>
      <c r="C9" s="8" t="s">
        <v>37</v>
      </c>
      <c r="D9" s="8">
        <v>5.25</v>
      </c>
      <c r="E9" s="8">
        <v>0</v>
      </c>
      <c r="F9" s="8">
        <v>50</v>
      </c>
      <c r="G9" s="8">
        <v>1E+30</v>
      </c>
      <c r="H9" s="8">
        <v>6.666666666666667</v>
      </c>
    </row>
    <row r="10" spans="1:8" ht="14.5" thickBot="1" x14ac:dyDescent="0.35">
      <c r="B10" s="9" t="s">
        <v>38</v>
      </c>
      <c r="C10" s="9" t="s">
        <v>39</v>
      </c>
      <c r="D10" s="9">
        <v>10.5</v>
      </c>
      <c r="E10" s="9">
        <v>0</v>
      </c>
      <c r="F10" s="9">
        <v>65</v>
      </c>
      <c r="G10" s="9">
        <v>10</v>
      </c>
      <c r="H10" s="9">
        <v>90</v>
      </c>
    </row>
    <row r="12" spans="1:8" ht="14.5" thickBot="1" x14ac:dyDescent="0.35">
      <c r="A12" t="s">
        <v>31</v>
      </c>
    </row>
    <row r="13" spans="1:8" x14ac:dyDescent="0.3">
      <c r="B13" s="10"/>
      <c r="C13" s="10"/>
      <c r="D13" s="10" t="s">
        <v>22</v>
      </c>
      <c r="E13" s="10" t="s">
        <v>32</v>
      </c>
      <c r="F13" s="10" t="s">
        <v>34</v>
      </c>
      <c r="G13" s="10" t="s">
        <v>28</v>
      </c>
      <c r="H13" s="10" t="s">
        <v>28</v>
      </c>
    </row>
    <row r="14" spans="1:8" ht="14.5" thickBot="1" x14ac:dyDescent="0.35">
      <c r="B14" s="11" t="s">
        <v>20</v>
      </c>
      <c r="C14" s="11" t="s">
        <v>21</v>
      </c>
      <c r="D14" s="11" t="s">
        <v>23</v>
      </c>
      <c r="E14" s="11" t="s">
        <v>33</v>
      </c>
      <c r="F14" s="11" t="s">
        <v>35</v>
      </c>
      <c r="G14" s="11" t="s">
        <v>29</v>
      </c>
      <c r="H14" s="11" t="s">
        <v>30</v>
      </c>
    </row>
    <row r="15" spans="1:8" x14ac:dyDescent="0.3">
      <c r="B15" s="8" t="s">
        <v>40</v>
      </c>
      <c r="C15" s="8" t="s">
        <v>2</v>
      </c>
      <c r="D15" s="8">
        <v>0</v>
      </c>
      <c r="E15" s="8">
        <v>-2.5</v>
      </c>
      <c r="F15" s="8">
        <v>0</v>
      </c>
      <c r="G15" s="8">
        <v>14</v>
      </c>
      <c r="H15" s="8">
        <v>42</v>
      </c>
    </row>
    <row r="16" spans="1:8" x14ac:dyDescent="0.3">
      <c r="B16" s="8" t="s">
        <v>41</v>
      </c>
      <c r="C16" s="8" t="s">
        <v>10</v>
      </c>
      <c r="D16" s="8">
        <v>60.375</v>
      </c>
      <c r="E16" s="8">
        <v>0</v>
      </c>
      <c r="F16" s="8">
        <v>84</v>
      </c>
      <c r="G16" s="8">
        <v>1E+30</v>
      </c>
      <c r="H16" s="8">
        <v>23.625</v>
      </c>
    </row>
    <row r="17" spans="2:8" ht="14.5" thickBot="1" x14ac:dyDescent="0.35">
      <c r="B17" s="9" t="s">
        <v>42</v>
      </c>
      <c r="C17" s="9" t="s">
        <v>11</v>
      </c>
      <c r="D17" s="9">
        <v>21</v>
      </c>
      <c r="E17" s="9">
        <v>45</v>
      </c>
      <c r="F17" s="9">
        <v>21</v>
      </c>
      <c r="G17" s="9">
        <v>8.2173913043478262</v>
      </c>
      <c r="H17" s="9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92B6-E790-4FD7-8DE8-FD6815F8D7CC}">
  <dimension ref="A1:H17"/>
  <sheetViews>
    <sheetView tabSelected="1" workbookViewId="0">
      <selection activeCell="F14" sqref="F14"/>
    </sheetView>
  </sheetViews>
  <sheetFormatPr defaultRowHeight="14" x14ac:dyDescent="0.3"/>
  <cols>
    <col min="1" max="1" width="22.6640625" customWidth="1"/>
    <col min="2" max="2" width="9.58203125" customWidth="1"/>
    <col min="3" max="4" width="9.33203125" customWidth="1"/>
  </cols>
  <sheetData>
    <row r="1" spans="1:8" x14ac:dyDescent="0.3">
      <c r="B1" t="s">
        <v>1</v>
      </c>
      <c r="C1" t="s">
        <v>2</v>
      </c>
    </row>
    <row r="2" spans="1:8" x14ac:dyDescent="0.3">
      <c r="A2" s="1" t="s">
        <v>0</v>
      </c>
      <c r="B2" s="3">
        <v>5.25</v>
      </c>
      <c r="C2" s="3">
        <v>10.5</v>
      </c>
      <c r="D2" s="3"/>
      <c r="E2" s="4"/>
      <c r="F2" s="4"/>
    </row>
    <row r="3" spans="1:8" x14ac:dyDescent="0.3">
      <c r="A3" t="s">
        <v>3</v>
      </c>
      <c r="B3" s="4"/>
      <c r="C3" s="4"/>
      <c r="D3" s="4"/>
      <c r="E3" s="4"/>
      <c r="F3" s="4"/>
    </row>
    <row r="4" spans="1:8" x14ac:dyDescent="0.3">
      <c r="B4" s="4"/>
      <c r="C4" s="4"/>
      <c r="D4" s="4"/>
      <c r="E4" s="4"/>
      <c r="F4" s="4"/>
    </row>
    <row r="5" spans="1:8" x14ac:dyDescent="0.3">
      <c r="A5" t="s">
        <v>5</v>
      </c>
      <c r="B5" s="4">
        <v>50</v>
      </c>
      <c r="C5" s="4">
        <v>65</v>
      </c>
      <c r="D5" s="4"/>
      <c r="E5" s="4"/>
      <c r="F5" s="4" t="s">
        <v>6</v>
      </c>
    </row>
    <row r="6" spans="1:8" x14ac:dyDescent="0.3">
      <c r="A6" t="s">
        <v>4</v>
      </c>
      <c r="B6" s="5">
        <f>B5*B2</f>
        <v>262.5</v>
      </c>
      <c r="C6" s="5">
        <f>C5*C2</f>
        <v>682.5</v>
      </c>
      <c r="D6" s="5"/>
      <c r="E6" s="4"/>
      <c r="F6" s="6">
        <f>SUMPRODUCT(B5:C5,B2:C2)</f>
        <v>945</v>
      </c>
      <c r="G6">
        <v>1</v>
      </c>
      <c r="H6">
        <v>945</v>
      </c>
    </row>
    <row r="7" spans="1:8" x14ac:dyDescent="0.3">
      <c r="B7" s="4"/>
      <c r="C7" s="4"/>
      <c r="D7" s="4"/>
      <c r="E7" s="4"/>
      <c r="F7" s="4"/>
      <c r="G7">
        <v>2</v>
      </c>
      <c r="H7">
        <v>990</v>
      </c>
    </row>
    <row r="8" spans="1:8" x14ac:dyDescent="0.3">
      <c r="A8" t="s">
        <v>7</v>
      </c>
      <c r="B8" s="4" t="s">
        <v>1</v>
      </c>
      <c r="C8" s="4" t="s">
        <v>2</v>
      </c>
      <c r="D8" s="4"/>
      <c r="E8" s="4"/>
      <c r="F8" s="4"/>
      <c r="G8">
        <v>3</v>
      </c>
      <c r="H8">
        <v>1332</v>
      </c>
    </row>
    <row r="9" spans="1:8" x14ac:dyDescent="0.3">
      <c r="A9" t="s">
        <v>8</v>
      </c>
      <c r="B9" s="4">
        <v>3.5</v>
      </c>
      <c r="C9" s="4">
        <v>4</v>
      </c>
      <c r="D9" s="4"/>
      <c r="E9" s="4"/>
      <c r="F9" s="4"/>
      <c r="G9">
        <v>4</v>
      </c>
      <c r="H9">
        <v>1365</v>
      </c>
    </row>
    <row r="10" spans="1:8" x14ac:dyDescent="0.3">
      <c r="A10" t="s">
        <v>9</v>
      </c>
      <c r="B10" s="4">
        <v>1</v>
      </c>
      <c r="C10" s="4">
        <v>1.5</v>
      </c>
      <c r="D10" s="4"/>
      <c r="E10" s="4"/>
      <c r="F10" s="4"/>
    </row>
    <row r="11" spans="1:8" x14ac:dyDescent="0.3">
      <c r="B11" s="4"/>
      <c r="C11" s="4"/>
      <c r="D11" s="4"/>
      <c r="E11" s="4"/>
      <c r="F11" s="4"/>
    </row>
    <row r="12" spans="1:8" x14ac:dyDescent="0.3">
      <c r="A12" t="s">
        <v>10</v>
      </c>
      <c r="B12" s="3">
        <f>B9*B2</f>
        <v>18.375</v>
      </c>
      <c r="C12" s="3">
        <f>C9*C2</f>
        <v>42</v>
      </c>
      <c r="D12" s="3">
        <f>SUMPRODUCT(B2:C2,B9:C9)</f>
        <v>60.375</v>
      </c>
      <c r="E12" s="4" t="s">
        <v>12</v>
      </c>
      <c r="F12" s="4">
        <v>84</v>
      </c>
    </row>
    <row r="13" spans="1:8" x14ac:dyDescent="0.3">
      <c r="A13" t="s">
        <v>11</v>
      </c>
      <c r="B13" s="3">
        <f>B10*B2</f>
        <v>5.25</v>
      </c>
      <c r="C13" s="3">
        <f>C10*C2</f>
        <v>15.75</v>
      </c>
      <c r="D13" s="3">
        <f>SUMPRODUCT(B2:C2,B10:C10)</f>
        <v>21</v>
      </c>
      <c r="E13" s="4" t="s">
        <v>13</v>
      </c>
      <c r="F13" s="4">
        <v>21</v>
      </c>
    </row>
    <row r="14" spans="1:8" x14ac:dyDescent="0.3">
      <c r="A14" t="s">
        <v>14</v>
      </c>
      <c r="B14" s="4">
        <f>2*B2</f>
        <v>10.5</v>
      </c>
      <c r="C14" s="4">
        <f>C2</f>
        <v>10.5</v>
      </c>
      <c r="D14" s="4"/>
      <c r="E14" s="4"/>
      <c r="F14" s="4"/>
      <c r="H14">
        <f>8*45</f>
        <v>360</v>
      </c>
    </row>
    <row r="15" spans="1:8" x14ac:dyDescent="0.3">
      <c r="B15" s="4"/>
      <c r="C15" s="4">
        <f>C14-B14</f>
        <v>0</v>
      </c>
      <c r="D15" s="4"/>
      <c r="E15" s="4" t="s">
        <v>15</v>
      </c>
      <c r="F15" s="4">
        <v>0</v>
      </c>
      <c r="H15">
        <f>387/9</f>
        <v>43</v>
      </c>
    </row>
    <row r="16" spans="1:8" x14ac:dyDescent="0.3">
      <c r="B16" s="4"/>
      <c r="C16" s="4"/>
      <c r="D16" s="4"/>
      <c r="E16" s="4"/>
      <c r="F16" s="4"/>
    </row>
    <row r="17" spans="2:6" x14ac:dyDescent="0.3">
      <c r="B17" s="4"/>
      <c r="C17" s="4"/>
      <c r="D17" s="4"/>
      <c r="E17" s="4"/>
      <c r="F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706A-F6CA-4EAC-B201-334C3809E8CC}">
  <dimension ref="A1:F25"/>
  <sheetViews>
    <sheetView topLeftCell="A6" workbookViewId="0">
      <selection activeCell="E18" sqref="E18"/>
    </sheetView>
  </sheetViews>
  <sheetFormatPr defaultRowHeight="14" x14ac:dyDescent="0.3"/>
  <cols>
    <col min="1" max="1" width="37.9140625" customWidth="1"/>
    <col min="2" max="2" width="9.58203125" customWidth="1"/>
    <col min="3" max="4" width="9.33203125" customWidth="1"/>
  </cols>
  <sheetData>
    <row r="1" spans="1:6" x14ac:dyDescent="0.3">
      <c r="A1" t="s">
        <v>43</v>
      </c>
    </row>
    <row r="2" spans="1:6" x14ac:dyDescent="0.3">
      <c r="B2" s="4"/>
      <c r="C2" s="4"/>
      <c r="D2" s="4"/>
      <c r="E2" s="4"/>
      <c r="F2" s="4"/>
    </row>
    <row r="3" spans="1:6" x14ac:dyDescent="0.3">
      <c r="A3" t="s">
        <v>44</v>
      </c>
      <c r="B3" s="6">
        <v>11</v>
      </c>
      <c r="C3" s="4"/>
      <c r="D3" s="4"/>
      <c r="E3" s="4"/>
      <c r="F3" s="4"/>
    </row>
    <row r="4" spans="1:6" x14ac:dyDescent="0.3">
      <c r="A4" t="s">
        <v>45</v>
      </c>
      <c r="B4" s="6">
        <v>15</v>
      </c>
      <c r="C4" s="4"/>
      <c r="D4" s="4"/>
      <c r="E4" s="4"/>
      <c r="F4" s="4"/>
    </row>
    <row r="5" spans="1:6" x14ac:dyDescent="0.3">
      <c r="B5" s="4"/>
      <c r="C5" s="4"/>
      <c r="D5" s="4"/>
      <c r="E5" s="4"/>
      <c r="F5" s="4"/>
    </row>
    <row r="6" spans="1:6" x14ac:dyDescent="0.3">
      <c r="A6" t="s">
        <v>46</v>
      </c>
      <c r="B6" s="4"/>
      <c r="C6" s="4"/>
      <c r="D6" s="4"/>
      <c r="E6" s="4"/>
      <c r="F6" s="4"/>
    </row>
    <row r="7" spans="1:6" x14ac:dyDescent="0.3">
      <c r="B7" s="4" t="s">
        <v>51</v>
      </c>
      <c r="C7" s="4" t="s">
        <v>52</v>
      </c>
      <c r="D7" s="4"/>
      <c r="E7" s="4"/>
      <c r="F7" s="4"/>
    </row>
    <row r="8" spans="1:6" x14ac:dyDescent="0.3">
      <c r="A8" t="s">
        <v>47</v>
      </c>
      <c r="B8" s="6">
        <v>5</v>
      </c>
      <c r="C8" s="6">
        <v>6</v>
      </c>
      <c r="D8" s="4"/>
      <c r="E8" s="4"/>
      <c r="F8" s="4"/>
    </row>
    <row r="9" spans="1:6" x14ac:dyDescent="0.3">
      <c r="A9" t="s">
        <v>48</v>
      </c>
      <c r="B9" s="6">
        <v>1</v>
      </c>
      <c r="C9" s="6">
        <v>2</v>
      </c>
      <c r="D9" s="4"/>
      <c r="E9" s="4"/>
      <c r="F9" s="4"/>
    </row>
    <row r="10" spans="1:6" x14ac:dyDescent="0.3">
      <c r="A10" t="s">
        <v>49</v>
      </c>
      <c r="B10" s="6">
        <v>150</v>
      </c>
      <c r="C10" s="6">
        <v>225</v>
      </c>
      <c r="D10" s="4"/>
      <c r="E10" s="4"/>
      <c r="F10" s="4"/>
    </row>
    <row r="11" spans="1:6" x14ac:dyDescent="0.3">
      <c r="A11" t="s">
        <v>50</v>
      </c>
      <c r="B11" s="6">
        <v>300</v>
      </c>
      <c r="C11" s="6">
        <v>450</v>
      </c>
      <c r="D11" s="4"/>
      <c r="E11" s="4"/>
      <c r="F11" s="4"/>
    </row>
    <row r="12" spans="1:6" x14ac:dyDescent="0.3">
      <c r="A12" t="s">
        <v>53</v>
      </c>
      <c r="B12" s="5">
        <f>B11-(B10+(B8*B3)+(B9*B4))</f>
        <v>80</v>
      </c>
      <c r="C12" s="5">
        <f>C11-(C10+(C8*B3)+(C9*B4))</f>
        <v>129</v>
      </c>
      <c r="D12" s="4"/>
      <c r="E12" s="4"/>
      <c r="F12" s="4"/>
    </row>
    <row r="13" spans="1:6" x14ac:dyDescent="0.3">
      <c r="B13" s="4"/>
      <c r="C13" s="4"/>
      <c r="D13" s="4"/>
      <c r="E13" s="4"/>
      <c r="F13" s="4"/>
    </row>
    <row r="14" spans="1:6" x14ac:dyDescent="0.3">
      <c r="A14" t="s">
        <v>54</v>
      </c>
      <c r="B14" s="4"/>
      <c r="C14" s="4"/>
      <c r="D14" s="4"/>
      <c r="E14" s="4"/>
      <c r="F14" s="4"/>
    </row>
    <row r="15" spans="1:6" x14ac:dyDescent="0.3">
      <c r="B15" s="4" t="s">
        <v>62</v>
      </c>
      <c r="C15" s="4" t="s">
        <v>63</v>
      </c>
      <c r="D15" s="4"/>
      <c r="E15" s="4"/>
      <c r="F15" s="4"/>
    </row>
    <row r="16" spans="1:6" x14ac:dyDescent="0.3">
      <c r="A16" t="s">
        <v>55</v>
      </c>
      <c r="B16" s="12">
        <v>560</v>
      </c>
      <c r="C16" s="12">
        <v>1200</v>
      </c>
      <c r="D16" s="4"/>
      <c r="E16" s="4"/>
      <c r="F16" s="4"/>
    </row>
    <row r="17" spans="1:6" x14ac:dyDescent="0.3">
      <c r="B17" s="4" t="s">
        <v>12</v>
      </c>
      <c r="C17" s="4" t="s">
        <v>12</v>
      </c>
      <c r="D17" s="4"/>
      <c r="E17" s="4"/>
      <c r="F17" s="4"/>
    </row>
    <row r="18" spans="1:6" x14ac:dyDescent="0.3">
      <c r="A18" t="s">
        <v>56</v>
      </c>
      <c r="B18" s="2">
        <v>600</v>
      </c>
      <c r="C18" s="2">
        <v>1200</v>
      </c>
    </row>
    <row r="20" spans="1:6" x14ac:dyDescent="0.3">
      <c r="A20" t="s">
        <v>57</v>
      </c>
      <c r="B20" t="s">
        <v>58</v>
      </c>
      <c r="D20" t="s">
        <v>59</v>
      </c>
    </row>
    <row r="21" spans="1:6" x14ac:dyDescent="0.3">
      <c r="B21">
        <f>(B16*B8)+(C8*C16)</f>
        <v>10000</v>
      </c>
      <c r="C21" t="s">
        <v>12</v>
      </c>
      <c r="D21">
        <v>10000</v>
      </c>
    </row>
    <row r="22" spans="1:6" x14ac:dyDescent="0.3">
      <c r="B22">
        <f>(B16*B9)+(C9*C16)</f>
        <v>2960</v>
      </c>
      <c r="C22" t="s">
        <v>12</v>
      </c>
      <c r="D22">
        <v>3000</v>
      </c>
    </row>
    <row r="24" spans="1:6" x14ac:dyDescent="0.3">
      <c r="A24" t="s">
        <v>60</v>
      </c>
      <c r="B24" t="s">
        <v>51</v>
      </c>
      <c r="C24" t="s">
        <v>52</v>
      </c>
      <c r="D24" t="s">
        <v>61</v>
      </c>
    </row>
    <row r="25" spans="1:6" x14ac:dyDescent="0.3">
      <c r="B25" s="13">
        <f>B16*B12</f>
        <v>44800</v>
      </c>
      <c r="C25" s="14">
        <f>C16*C12</f>
        <v>154800</v>
      </c>
      <c r="D25" s="15">
        <f>B25+C25</f>
        <v>199600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No.1</vt:lpstr>
      <vt:lpstr>No.1</vt:lpstr>
      <vt:lpstr>No.2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2023-11-08T03:04:33Z</dcterms:created>
  <dcterms:modified xsi:type="dcterms:W3CDTF">2023-11-13T04:11:21Z</dcterms:modified>
</cp:coreProperties>
</file>