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com\OneDrive\เอกสาร\"/>
    </mc:Choice>
  </mc:AlternateContent>
  <xr:revisionPtr revIDLastSave="0" documentId="13_ncr:1_{50415204-983C-4054-9C1A-03B86312D9BF}" xr6:coauthVersionLast="47" xr6:coauthVersionMax="47" xr10:uidLastSave="{00000000-0000-0000-0000-000000000000}"/>
  <bookViews>
    <workbookView xWindow="9610" yWindow="1160" windowWidth="9590" windowHeight="8370" activeTab="2" xr2:uid="{832984CF-630F-4E81-AFCA-4AC98F6AB59D}"/>
  </bookViews>
  <sheets>
    <sheet name="Scoring" sheetId="1" r:id="rId1"/>
    <sheet name="AHP ข้อ 1" sheetId="2" r:id="rId2"/>
    <sheet name="AHP ข้อ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3" l="1"/>
  <c r="D95" i="3"/>
  <c r="D94" i="3"/>
  <c r="B73" i="3"/>
  <c r="C73" i="3"/>
  <c r="B74" i="3"/>
  <c r="C74" i="3"/>
  <c r="B75" i="3"/>
  <c r="C75" i="3"/>
  <c r="D75" i="3"/>
  <c r="D74" i="3"/>
  <c r="D73" i="3"/>
  <c r="E58" i="3"/>
  <c r="E61" i="3" s="1"/>
  <c r="E59" i="3"/>
  <c r="D12" i="3"/>
  <c r="D11" i="3"/>
  <c r="D10" i="3"/>
  <c r="C12" i="3"/>
  <c r="C11" i="3"/>
  <c r="C10" i="3"/>
  <c r="B12" i="3"/>
  <c r="B11" i="3"/>
  <c r="B10" i="3"/>
  <c r="E81" i="3"/>
  <c r="E80" i="3"/>
  <c r="E79" i="3"/>
  <c r="D69" i="3"/>
  <c r="C69" i="3"/>
  <c r="B69" i="3"/>
  <c r="E60" i="3"/>
  <c r="D48" i="3"/>
  <c r="D54" i="3" s="1"/>
  <c r="C48" i="3"/>
  <c r="C53" i="3" s="1"/>
  <c r="B48" i="3"/>
  <c r="B54" i="3" s="1"/>
  <c r="E39" i="3"/>
  <c r="E38" i="3"/>
  <c r="E37" i="3"/>
  <c r="E40" i="3" s="1"/>
  <c r="D27" i="3"/>
  <c r="D33" i="3" s="1"/>
  <c r="C27" i="3"/>
  <c r="C32" i="3" s="1"/>
  <c r="B27" i="3"/>
  <c r="B32" i="3" s="1"/>
  <c r="E18" i="3"/>
  <c r="E17" i="3"/>
  <c r="E16" i="3"/>
  <c r="D6" i="3"/>
  <c r="C6" i="3"/>
  <c r="B6" i="3"/>
  <c r="E145" i="2"/>
  <c r="E143" i="2"/>
  <c r="E140" i="2"/>
  <c r="E141" i="2"/>
  <c r="E142" i="2"/>
  <c r="E139" i="2"/>
  <c r="A139" i="2"/>
  <c r="A142" i="2"/>
  <c r="A141" i="2"/>
  <c r="A140" i="2"/>
  <c r="D122" i="2"/>
  <c r="B116" i="2"/>
  <c r="B115" i="2"/>
  <c r="B114" i="2"/>
  <c r="F105" i="2"/>
  <c r="D75" i="2"/>
  <c r="D74" i="2"/>
  <c r="D73" i="2"/>
  <c r="C75" i="2"/>
  <c r="C74" i="2"/>
  <c r="C73" i="2"/>
  <c r="B75" i="2"/>
  <c r="B74" i="2"/>
  <c r="B73" i="2"/>
  <c r="D54" i="2"/>
  <c r="D53" i="2"/>
  <c r="D52" i="2"/>
  <c r="C54" i="2"/>
  <c r="C53" i="2"/>
  <c r="C52" i="2"/>
  <c r="B54" i="2"/>
  <c r="B53" i="2"/>
  <c r="B52" i="2"/>
  <c r="D48" i="2"/>
  <c r="C48" i="2"/>
  <c r="B48" i="2"/>
  <c r="E81" i="2"/>
  <c r="E80" i="2"/>
  <c r="E79" i="2"/>
  <c r="E82" i="2" s="1"/>
  <c r="D69" i="2"/>
  <c r="C69" i="2"/>
  <c r="B69" i="2"/>
  <c r="E60" i="2"/>
  <c r="E59" i="2"/>
  <c r="E58" i="2"/>
  <c r="C33" i="2"/>
  <c r="D33" i="2"/>
  <c r="B33" i="2"/>
  <c r="D27" i="2"/>
  <c r="D32" i="2" s="1"/>
  <c r="C27" i="2"/>
  <c r="D31" i="2"/>
  <c r="C31" i="2"/>
  <c r="B32" i="2"/>
  <c r="B31" i="2"/>
  <c r="E37" i="2"/>
  <c r="E38" i="2"/>
  <c r="E39" i="2"/>
  <c r="B10" i="2"/>
  <c r="C6" i="2"/>
  <c r="B27" i="2"/>
  <c r="E17" i="2"/>
  <c r="E18" i="2"/>
  <c r="E16" i="2"/>
  <c r="E19" i="2" s="1"/>
  <c r="D11" i="2"/>
  <c r="C12" i="2"/>
  <c r="C11" i="2"/>
  <c r="C10" i="2"/>
  <c r="B12" i="2"/>
  <c r="B11" i="2"/>
  <c r="D12" i="2"/>
  <c r="D10" i="2"/>
  <c r="B6" i="2"/>
  <c r="D6" i="2"/>
  <c r="G10" i="1"/>
  <c r="F10" i="1"/>
  <c r="E10" i="1"/>
  <c r="D10" i="1"/>
  <c r="E82" i="3" l="1"/>
  <c r="C52" i="3"/>
  <c r="B52" i="3"/>
  <c r="B53" i="3"/>
  <c r="C54" i="3"/>
  <c r="B33" i="3"/>
  <c r="B31" i="3"/>
  <c r="C31" i="3"/>
  <c r="C33" i="3"/>
  <c r="E19" i="3"/>
  <c r="D31" i="3"/>
  <c r="D52" i="3"/>
  <c r="D32" i="3"/>
  <c r="D53" i="3"/>
  <c r="E61" i="2"/>
  <c r="C32" i="2"/>
  <c r="E40" i="2"/>
</calcChain>
</file>

<file path=xl/sharedStrings.xml><?xml version="1.0" encoding="utf-8"?>
<sst xmlns="http://schemas.openxmlformats.org/spreadsheetml/2006/main" count="282" uniqueCount="59">
  <si>
    <t>Weight</t>
  </si>
  <si>
    <t>Mall1</t>
  </si>
  <si>
    <t>Mall2</t>
  </si>
  <si>
    <t>Mall3</t>
  </si>
  <si>
    <t>Mall4</t>
  </si>
  <si>
    <t>Score</t>
  </si>
  <si>
    <t>Scoring Model for the Aweats and Sweaters Store Location Example</t>
  </si>
  <si>
    <t>Grades for Alternatives</t>
  </si>
  <si>
    <t>Decision Criteris</t>
  </si>
  <si>
    <t>College proximity</t>
  </si>
  <si>
    <t>Median income</t>
  </si>
  <si>
    <t>Vechicle traffic</t>
  </si>
  <si>
    <t>Mall quality and size</t>
  </si>
  <si>
    <t>Other shopping proximity</t>
  </si>
  <si>
    <t>Customer Market</t>
  </si>
  <si>
    <t>Site</t>
  </si>
  <si>
    <t>A</t>
  </si>
  <si>
    <t>B</t>
  </si>
  <si>
    <t>C</t>
  </si>
  <si>
    <t>Row AVR</t>
  </si>
  <si>
    <t>Income Level</t>
  </si>
  <si>
    <t>#เป็นเศษส่วนแล้วเลขแปลก หนูเลยทำเป็นทศนิยมแทนค่ะ</t>
  </si>
  <si>
    <t>Infrastructure</t>
  </si>
  <si>
    <t>Transportation</t>
  </si>
  <si>
    <t>Criterion</t>
  </si>
  <si>
    <t>Market</t>
  </si>
  <si>
    <t>Infrastucture</t>
  </si>
  <si>
    <t>row AVR</t>
  </si>
  <si>
    <t>site A score</t>
  </si>
  <si>
    <t>site B score</t>
  </si>
  <si>
    <t>site C score</t>
  </si>
  <si>
    <t>overall ranking</t>
  </si>
  <si>
    <t>site</t>
  </si>
  <si>
    <t>score</t>
  </si>
  <si>
    <t>Charlotte</t>
  </si>
  <si>
    <t>Atlanta</t>
  </si>
  <si>
    <t>Birmingham</t>
  </si>
  <si>
    <t>x</t>
  </si>
  <si>
    <t>/</t>
  </si>
  <si>
    <t>=</t>
  </si>
  <si>
    <t>AVR =</t>
  </si>
  <si>
    <t>Cl = (AVR-n)/(n-1)</t>
  </si>
  <si>
    <t>Cl = (4.156418-4)/(4-1)</t>
  </si>
  <si>
    <t>Cl = 0.0521</t>
  </si>
  <si>
    <t>Price</t>
  </si>
  <si>
    <t>X</t>
  </si>
  <si>
    <t>Y</t>
  </si>
  <si>
    <t>Z</t>
  </si>
  <si>
    <t>Gear Action</t>
  </si>
  <si>
    <t>Weight/Durability</t>
  </si>
  <si>
    <t>Criteria</t>
  </si>
  <si>
    <t>Gears</t>
  </si>
  <si>
    <t>Bike</t>
  </si>
  <si>
    <t>Bike X</t>
  </si>
  <si>
    <t>Bike Y</t>
  </si>
  <si>
    <t>Bike Z</t>
  </si>
  <si>
    <t>Bike X score</t>
  </si>
  <si>
    <t>Bike Y score</t>
  </si>
  <si>
    <t>Bike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</si>
</sst>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"/>
    <numFmt numFmtId="188" formatCode="0.000000"/>
  </numFmts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2" fontId="0" fillId="0" borderId="0" xfId="0" applyNumberFormat="1"/>
    <xf numFmtId="187" fontId="0" fillId="0" borderId="0" xfId="0" applyNumberFormat="1"/>
    <xf numFmtId="188" fontId="0" fillId="0" borderId="0" xfId="0" applyNumberFormat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667C-703C-45DB-9820-07E72EB2858F}">
  <dimension ref="A1:G10"/>
  <sheetViews>
    <sheetView workbookViewId="0">
      <selection activeCell="C11" sqref="C11"/>
    </sheetView>
  </sheetViews>
  <sheetFormatPr defaultRowHeight="14" x14ac:dyDescent="0.3"/>
  <sheetData>
    <row r="1" spans="1:7" x14ac:dyDescent="0.3">
      <c r="A1" s="1" t="s">
        <v>6</v>
      </c>
    </row>
    <row r="3" spans="1:7" x14ac:dyDescent="0.3">
      <c r="C3" s="5" t="s">
        <v>7</v>
      </c>
      <c r="D3" s="5"/>
      <c r="E3" s="5"/>
      <c r="F3" s="5"/>
      <c r="G3" s="5"/>
    </row>
    <row r="4" spans="1:7" x14ac:dyDescent="0.3">
      <c r="A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1:7" x14ac:dyDescent="0.3">
      <c r="A5" t="s">
        <v>9</v>
      </c>
      <c r="C5">
        <v>0.3</v>
      </c>
      <c r="D5">
        <v>40</v>
      </c>
      <c r="E5">
        <v>60</v>
      </c>
      <c r="F5">
        <v>90</v>
      </c>
      <c r="G5">
        <v>60</v>
      </c>
    </row>
    <row r="6" spans="1:7" x14ac:dyDescent="0.3">
      <c r="A6" t="s">
        <v>10</v>
      </c>
      <c r="C6">
        <v>0.25</v>
      </c>
      <c r="D6">
        <v>75</v>
      </c>
      <c r="E6">
        <v>80</v>
      </c>
      <c r="F6">
        <v>65</v>
      </c>
      <c r="G6">
        <v>90</v>
      </c>
    </row>
    <row r="7" spans="1:7" x14ac:dyDescent="0.3">
      <c r="A7" t="s">
        <v>11</v>
      </c>
      <c r="C7">
        <v>0.25</v>
      </c>
      <c r="D7">
        <v>60</v>
      </c>
      <c r="E7">
        <v>90</v>
      </c>
      <c r="F7">
        <v>79</v>
      </c>
      <c r="G7">
        <v>85</v>
      </c>
    </row>
    <row r="8" spans="1:7" x14ac:dyDescent="0.3">
      <c r="A8" t="s">
        <v>12</v>
      </c>
      <c r="C8">
        <v>0.1</v>
      </c>
      <c r="D8">
        <v>90</v>
      </c>
      <c r="E8">
        <v>100</v>
      </c>
      <c r="F8">
        <v>80</v>
      </c>
      <c r="G8">
        <v>90</v>
      </c>
    </row>
    <row r="9" spans="1:7" x14ac:dyDescent="0.3">
      <c r="A9" t="s">
        <v>13</v>
      </c>
      <c r="C9">
        <v>0.1</v>
      </c>
      <c r="D9">
        <v>80</v>
      </c>
      <c r="E9">
        <v>30</v>
      </c>
      <c r="F9">
        <v>50</v>
      </c>
      <c r="G9">
        <v>70</v>
      </c>
    </row>
    <row r="10" spans="1:7" x14ac:dyDescent="0.3">
      <c r="C10" t="s">
        <v>5</v>
      </c>
      <c r="D10">
        <f>SUMPRODUCT(D5:D9,C5:C9)</f>
        <v>62.75</v>
      </c>
      <c r="E10">
        <f>SUMPRODUCT(E5:E9,C5:C9)</f>
        <v>73.5</v>
      </c>
      <c r="F10">
        <f>SUMPRODUCT(F5:F9,C5:C9)</f>
        <v>76</v>
      </c>
      <c r="G10">
        <f>SUMPRODUCT(G5:G9,C5:C9)</f>
        <v>77.75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1E66-A9F0-4975-B3A4-2EE272CE7F4F}">
  <dimension ref="A1:G149"/>
  <sheetViews>
    <sheetView workbookViewId="0">
      <selection activeCell="F122" sqref="A1:F122"/>
    </sheetView>
  </sheetViews>
  <sheetFormatPr defaultRowHeight="14" x14ac:dyDescent="0.3"/>
  <cols>
    <col min="2" max="2" width="9.08203125" bestFit="1" customWidth="1"/>
    <col min="3" max="4" width="9" bestFit="1" customWidth="1"/>
  </cols>
  <sheetData>
    <row r="1" spans="1:5" x14ac:dyDescent="0.3">
      <c r="B1" s="5" t="s">
        <v>14</v>
      </c>
      <c r="C1" s="5"/>
      <c r="D1" s="5"/>
    </row>
    <row r="2" spans="1:5" x14ac:dyDescent="0.3">
      <c r="A2" t="s">
        <v>15</v>
      </c>
      <c r="B2" t="s">
        <v>16</v>
      </c>
      <c r="C2" t="s">
        <v>17</v>
      </c>
      <c r="D2" t="s">
        <v>18</v>
      </c>
    </row>
    <row r="3" spans="1:5" x14ac:dyDescent="0.3">
      <c r="A3" t="s">
        <v>16</v>
      </c>
      <c r="B3" s="2">
        <v>1</v>
      </c>
      <c r="C3" s="2">
        <v>3</v>
      </c>
      <c r="D3" s="2">
        <v>2</v>
      </c>
    </row>
    <row r="4" spans="1:5" x14ac:dyDescent="0.3">
      <c r="A4" t="s">
        <v>17</v>
      </c>
      <c r="B4" s="2">
        <v>0.33333333333333331</v>
      </c>
      <c r="C4" s="2">
        <v>1</v>
      </c>
      <c r="D4" s="2">
        <v>0.2</v>
      </c>
    </row>
    <row r="5" spans="1:5" x14ac:dyDescent="0.3">
      <c r="A5" t="s">
        <v>18</v>
      </c>
      <c r="B5" s="2">
        <v>0.5</v>
      </c>
      <c r="C5" s="2">
        <v>5</v>
      </c>
      <c r="D5" s="2">
        <v>1</v>
      </c>
    </row>
    <row r="6" spans="1:5" x14ac:dyDescent="0.3">
      <c r="B6" s="2">
        <f>SUM(B3:B5)</f>
        <v>1.8333333333333333</v>
      </c>
      <c r="C6" s="2">
        <f>SUM(C3:C5)</f>
        <v>9</v>
      </c>
      <c r="D6" s="2">
        <f t="shared" ref="D6" si="0">SUM(D3:D5)</f>
        <v>3.2</v>
      </c>
    </row>
    <row r="7" spans="1:5" x14ac:dyDescent="0.3">
      <c r="B7" s="2"/>
      <c r="C7" s="2"/>
      <c r="D7" s="2"/>
    </row>
    <row r="8" spans="1:5" x14ac:dyDescent="0.3">
      <c r="B8" s="6" t="s">
        <v>14</v>
      </c>
      <c r="C8" s="6"/>
      <c r="D8" s="6"/>
    </row>
    <row r="9" spans="1:5" x14ac:dyDescent="0.3">
      <c r="A9" t="s">
        <v>15</v>
      </c>
      <c r="B9" t="s">
        <v>16</v>
      </c>
      <c r="C9" t="s">
        <v>17</v>
      </c>
      <c r="D9" t="s">
        <v>18</v>
      </c>
    </row>
    <row r="10" spans="1:5" x14ac:dyDescent="0.3">
      <c r="A10" t="s">
        <v>16</v>
      </c>
      <c r="B10" s="2">
        <f>B3/B6</f>
        <v>0.54545454545454553</v>
      </c>
      <c r="C10" s="2">
        <f>C3/$C$6</f>
        <v>0.33333333333333331</v>
      </c>
      <c r="D10" s="2">
        <f>D3/$D$6</f>
        <v>0.625</v>
      </c>
    </row>
    <row r="11" spans="1:5" x14ac:dyDescent="0.3">
      <c r="A11" t="s">
        <v>17</v>
      </c>
      <c r="B11" s="2">
        <f>B4/$B$6</f>
        <v>0.18181818181818182</v>
      </c>
      <c r="C11" s="2">
        <f>C4/$C$6</f>
        <v>0.1111111111111111</v>
      </c>
      <c r="D11" s="2">
        <f>D4/$D$6</f>
        <v>6.25E-2</v>
      </c>
    </row>
    <row r="12" spans="1:5" x14ac:dyDescent="0.3">
      <c r="A12" t="s">
        <v>18</v>
      </c>
      <c r="B12" s="2">
        <f>B5/$B$6</f>
        <v>0.27272727272727276</v>
      </c>
      <c r="C12" s="2">
        <f>C5/$C$6</f>
        <v>0.55555555555555558</v>
      </c>
      <c r="D12" s="2">
        <f>D5/$D$6</f>
        <v>0.3125</v>
      </c>
    </row>
    <row r="13" spans="1:5" x14ac:dyDescent="0.3">
      <c r="B13" s="2"/>
      <c r="C13" s="2"/>
      <c r="D13" s="2"/>
    </row>
    <row r="14" spans="1:5" x14ac:dyDescent="0.3">
      <c r="B14" s="5" t="s">
        <v>14</v>
      </c>
      <c r="C14" s="5"/>
      <c r="D14" s="5"/>
    </row>
    <row r="15" spans="1:5" x14ac:dyDescent="0.3">
      <c r="A15" t="s">
        <v>15</v>
      </c>
      <c r="B15" s="2" t="s">
        <v>16</v>
      </c>
      <c r="C15" s="2" t="s">
        <v>17</v>
      </c>
      <c r="D15" s="2" t="s">
        <v>18</v>
      </c>
      <c r="E15" t="s">
        <v>19</v>
      </c>
    </row>
    <row r="16" spans="1:5" x14ac:dyDescent="0.3">
      <c r="A16" t="s">
        <v>16</v>
      </c>
      <c r="B16" s="3">
        <v>0.54549999999999998</v>
      </c>
      <c r="C16" s="3">
        <v>0.33329999999999999</v>
      </c>
      <c r="D16" s="3">
        <v>0.625</v>
      </c>
      <c r="E16" s="3">
        <f>AVERAGE(B16:D16)</f>
        <v>0.50126666666666664</v>
      </c>
    </row>
    <row r="17" spans="1:6" x14ac:dyDescent="0.3">
      <c r="A17" t="s">
        <v>17</v>
      </c>
      <c r="B17" s="3">
        <v>0.18179999999999999</v>
      </c>
      <c r="C17" s="3">
        <v>0.1111</v>
      </c>
      <c r="D17" s="3">
        <v>6.25E-2</v>
      </c>
      <c r="E17" s="3">
        <f t="shared" ref="E17:E18" si="1">AVERAGE(B17:D17)</f>
        <v>0.11846666666666666</v>
      </c>
    </row>
    <row r="18" spans="1:6" x14ac:dyDescent="0.3">
      <c r="A18" t="s">
        <v>18</v>
      </c>
      <c r="B18" s="3">
        <v>0.2727</v>
      </c>
      <c r="C18" s="3">
        <v>0.55559999999999998</v>
      </c>
      <c r="D18" s="3">
        <v>0.3125</v>
      </c>
      <c r="E18" s="3">
        <f t="shared" si="1"/>
        <v>0.3802666666666667</v>
      </c>
    </row>
    <row r="19" spans="1:6" x14ac:dyDescent="0.3">
      <c r="B19" s="2"/>
      <c r="C19" s="2"/>
      <c r="D19" s="2"/>
      <c r="E19" s="3">
        <f>SUM(E16:E18)</f>
        <v>1</v>
      </c>
    </row>
    <row r="22" spans="1:6" x14ac:dyDescent="0.3">
      <c r="B22" s="5" t="s">
        <v>20</v>
      </c>
      <c r="C22" s="5"/>
      <c r="D22" s="5"/>
    </row>
    <row r="23" spans="1:6" x14ac:dyDescent="0.3">
      <c r="A23" t="s">
        <v>15</v>
      </c>
      <c r="B23" t="s">
        <v>16</v>
      </c>
      <c r="C23" t="s">
        <v>17</v>
      </c>
      <c r="D23" t="s">
        <v>18</v>
      </c>
    </row>
    <row r="24" spans="1:6" x14ac:dyDescent="0.3">
      <c r="A24" t="s">
        <v>16</v>
      </c>
      <c r="B24" s="2">
        <v>1</v>
      </c>
      <c r="C24" s="2">
        <v>6</v>
      </c>
      <c r="D24" s="2">
        <v>0.33333333333333331</v>
      </c>
    </row>
    <row r="25" spans="1:6" x14ac:dyDescent="0.3">
      <c r="A25" t="s">
        <v>17</v>
      </c>
      <c r="B25" s="2">
        <v>0.16666666666666666</v>
      </c>
      <c r="C25" s="2">
        <v>1</v>
      </c>
      <c r="D25" s="2">
        <v>0.1111111111111111</v>
      </c>
    </row>
    <row r="26" spans="1:6" x14ac:dyDescent="0.3">
      <c r="A26" t="s">
        <v>18</v>
      </c>
      <c r="B26" s="2">
        <v>3</v>
      </c>
      <c r="C26" s="2">
        <v>9</v>
      </c>
      <c r="D26" s="2">
        <v>1</v>
      </c>
    </row>
    <row r="27" spans="1:6" x14ac:dyDescent="0.3">
      <c r="B27" s="2">
        <f>SUM((B24:B26))</f>
        <v>4.166666666666667</v>
      </c>
      <c r="C27" s="2">
        <f>SUM((C24:C26))</f>
        <v>16</v>
      </c>
      <c r="D27" s="2">
        <f>SUM((D24:D26))</f>
        <v>1.4444444444444444</v>
      </c>
    </row>
    <row r="28" spans="1:6" x14ac:dyDescent="0.3">
      <c r="B28" s="2"/>
      <c r="C28" s="2"/>
      <c r="D28" s="2"/>
    </row>
    <row r="29" spans="1:6" x14ac:dyDescent="0.3">
      <c r="B29" s="5" t="s">
        <v>20</v>
      </c>
      <c r="C29" s="5"/>
      <c r="D29" s="5"/>
      <c r="F29" t="s">
        <v>21</v>
      </c>
    </row>
    <row r="30" spans="1:6" x14ac:dyDescent="0.3">
      <c r="A30" t="s">
        <v>15</v>
      </c>
      <c r="B30" t="s">
        <v>16</v>
      </c>
      <c r="C30" t="s">
        <v>17</v>
      </c>
      <c r="D30" t="s">
        <v>18</v>
      </c>
    </row>
    <row r="31" spans="1:6" x14ac:dyDescent="0.3">
      <c r="A31" t="s">
        <v>16</v>
      </c>
      <c r="B31" s="3">
        <f>B24/$B$27</f>
        <v>0.24</v>
      </c>
      <c r="C31" s="3">
        <f>C24/$C$27</f>
        <v>0.375</v>
      </c>
      <c r="D31" s="3">
        <f>D24/$D$27</f>
        <v>0.23076923076923075</v>
      </c>
    </row>
    <row r="32" spans="1:6" x14ac:dyDescent="0.3">
      <c r="A32" t="s">
        <v>17</v>
      </c>
      <c r="B32" s="3">
        <f>B25/$B$27</f>
        <v>3.9999999999999994E-2</v>
      </c>
      <c r="C32" s="3">
        <f>C25/$C$27</f>
        <v>6.25E-2</v>
      </c>
      <c r="D32" s="3">
        <f>D25/$D$27</f>
        <v>7.6923076923076913E-2</v>
      </c>
    </row>
    <row r="33" spans="1:5" x14ac:dyDescent="0.3">
      <c r="A33" t="s">
        <v>18</v>
      </c>
      <c r="B33" s="3">
        <f>B26/$B$27</f>
        <v>0.72</v>
      </c>
      <c r="C33" s="3">
        <f>C26/$C$27</f>
        <v>0.5625</v>
      </c>
      <c r="D33" s="3">
        <f>D26/$D$27</f>
        <v>0.69230769230769229</v>
      </c>
    </row>
    <row r="35" spans="1:5" x14ac:dyDescent="0.3">
      <c r="B35" s="5" t="s">
        <v>20</v>
      </c>
      <c r="C35" s="5"/>
      <c r="D35" s="5"/>
    </row>
    <row r="36" spans="1:5" x14ac:dyDescent="0.3">
      <c r="A36" t="s">
        <v>15</v>
      </c>
      <c r="B36" t="s">
        <v>16</v>
      </c>
      <c r="C36" t="s">
        <v>17</v>
      </c>
      <c r="D36" t="s">
        <v>18</v>
      </c>
      <c r="E36" t="s">
        <v>19</v>
      </c>
    </row>
    <row r="37" spans="1:5" x14ac:dyDescent="0.3">
      <c r="A37" t="s">
        <v>16</v>
      </c>
      <c r="B37" s="3">
        <v>0.24</v>
      </c>
      <c r="C37" s="3">
        <v>0.375</v>
      </c>
      <c r="D37" s="3">
        <v>0.23076923076923075</v>
      </c>
      <c r="E37">
        <f>SUM(B37:D37)/3</f>
        <v>0.28192307692307689</v>
      </c>
    </row>
    <row r="38" spans="1:5" x14ac:dyDescent="0.3">
      <c r="A38" t="s">
        <v>17</v>
      </c>
      <c r="B38" s="3">
        <v>3.9999999999999994E-2</v>
      </c>
      <c r="C38" s="3">
        <v>6.25E-2</v>
      </c>
      <c r="D38" s="3">
        <v>7.6923076923076913E-2</v>
      </c>
      <c r="E38">
        <f>SUM(B38:D38)/3</f>
        <v>5.9807692307692305E-2</v>
      </c>
    </row>
    <row r="39" spans="1:5" x14ac:dyDescent="0.3">
      <c r="A39" t="s">
        <v>18</v>
      </c>
      <c r="B39" s="3">
        <v>0.72</v>
      </c>
      <c r="C39" s="3">
        <v>0.5625</v>
      </c>
      <c r="D39" s="3">
        <v>0.69230769230769229</v>
      </c>
      <c r="E39">
        <f>SUM(B39:D39)/3</f>
        <v>0.65826923076923072</v>
      </c>
    </row>
    <row r="40" spans="1:5" x14ac:dyDescent="0.3">
      <c r="E40">
        <f>SUM(E37:E39)</f>
        <v>0.99999999999999989</v>
      </c>
    </row>
    <row r="43" spans="1:5" x14ac:dyDescent="0.3">
      <c r="B43" s="5" t="s">
        <v>22</v>
      </c>
      <c r="C43" s="5"/>
      <c r="D43" s="5"/>
    </row>
    <row r="44" spans="1:5" x14ac:dyDescent="0.3">
      <c r="A44" t="s">
        <v>15</v>
      </c>
      <c r="B44" t="s">
        <v>16</v>
      </c>
      <c r="C44" t="s">
        <v>17</v>
      </c>
      <c r="D44" t="s">
        <v>18</v>
      </c>
    </row>
    <row r="45" spans="1:5" x14ac:dyDescent="0.3">
      <c r="A45" t="s">
        <v>16</v>
      </c>
      <c r="B45" s="2">
        <v>1</v>
      </c>
      <c r="C45" s="2">
        <v>0.33333333333333331</v>
      </c>
      <c r="D45" s="2">
        <v>1</v>
      </c>
    </row>
    <row r="46" spans="1:5" x14ac:dyDescent="0.3">
      <c r="A46" t="s">
        <v>17</v>
      </c>
      <c r="B46" s="2">
        <v>3</v>
      </c>
      <c r="C46" s="2">
        <v>1</v>
      </c>
      <c r="D46" s="2">
        <v>7</v>
      </c>
    </row>
    <row r="47" spans="1:5" x14ac:dyDescent="0.3">
      <c r="A47" t="s">
        <v>18</v>
      </c>
      <c r="B47" s="2">
        <v>1</v>
      </c>
      <c r="C47" s="2">
        <v>0.14285714285714285</v>
      </c>
      <c r="D47" s="2">
        <v>1</v>
      </c>
    </row>
    <row r="48" spans="1:5" x14ac:dyDescent="0.3">
      <c r="B48" s="2">
        <f>SUM((B45:B47))</f>
        <v>5</v>
      </c>
      <c r="C48" s="2">
        <f>SUM((C45:C47))</f>
        <v>1.4761904761904761</v>
      </c>
      <c r="D48" s="2">
        <f>SUM((D45:D47))</f>
        <v>9</v>
      </c>
    </row>
    <row r="49" spans="1:5" x14ac:dyDescent="0.3">
      <c r="B49" s="2"/>
      <c r="C49" s="2"/>
      <c r="D49" s="2"/>
    </row>
    <row r="50" spans="1:5" x14ac:dyDescent="0.3">
      <c r="B50" s="5" t="s">
        <v>22</v>
      </c>
      <c r="C50" s="5"/>
      <c r="D50" s="5"/>
    </row>
    <row r="51" spans="1:5" x14ac:dyDescent="0.3">
      <c r="A51" t="s">
        <v>15</v>
      </c>
      <c r="B51" t="s">
        <v>16</v>
      </c>
      <c r="C51" t="s">
        <v>17</v>
      </c>
      <c r="D51" t="s">
        <v>18</v>
      </c>
    </row>
    <row r="52" spans="1:5" x14ac:dyDescent="0.3">
      <c r="A52" t="s">
        <v>16</v>
      </c>
      <c r="B52" s="3">
        <f>B45/B48</f>
        <v>0.2</v>
      </c>
      <c r="C52" s="3">
        <f>C45/$C$48</f>
        <v>0.22580645161290325</v>
      </c>
      <c r="D52" s="3">
        <f>D45/$D48</f>
        <v>0.1111111111111111</v>
      </c>
    </row>
    <row r="53" spans="1:5" x14ac:dyDescent="0.3">
      <c r="A53" t="s">
        <v>17</v>
      </c>
      <c r="B53" s="3">
        <f>B46/$B$48</f>
        <v>0.6</v>
      </c>
      <c r="C53" s="3">
        <f>C46/$C$48</f>
        <v>0.67741935483870974</v>
      </c>
      <c r="D53" s="3">
        <f>D46/$D48</f>
        <v>0.77777777777777779</v>
      </c>
    </row>
    <row r="54" spans="1:5" x14ac:dyDescent="0.3">
      <c r="A54" t="s">
        <v>18</v>
      </c>
      <c r="B54" s="3">
        <f>B47/$B$48</f>
        <v>0.2</v>
      </c>
      <c r="C54" s="3">
        <f>C47/$C$48</f>
        <v>9.6774193548387094E-2</v>
      </c>
      <c r="D54" s="3">
        <f>D47/$D48</f>
        <v>0.1111111111111111</v>
      </c>
    </row>
    <row r="56" spans="1:5" x14ac:dyDescent="0.3">
      <c r="B56" s="5" t="s">
        <v>22</v>
      </c>
      <c r="C56" s="5"/>
      <c r="D56" s="5"/>
    </row>
    <row r="57" spans="1:5" x14ac:dyDescent="0.3">
      <c r="A57" t="s">
        <v>15</v>
      </c>
      <c r="B57" t="s">
        <v>16</v>
      </c>
      <c r="C57" t="s">
        <v>17</v>
      </c>
      <c r="D57" t="s">
        <v>18</v>
      </c>
      <c r="E57" t="s">
        <v>27</v>
      </c>
    </row>
    <row r="58" spans="1:5" x14ac:dyDescent="0.3">
      <c r="A58" t="s">
        <v>16</v>
      </c>
      <c r="B58" s="3">
        <v>0.2</v>
      </c>
      <c r="C58" s="3">
        <v>0.22580645161290325</v>
      </c>
      <c r="D58" s="3">
        <v>0.1111111111111111</v>
      </c>
      <c r="E58">
        <f>SUM(B58:D58)/3</f>
        <v>0.17897252090800478</v>
      </c>
    </row>
    <row r="59" spans="1:5" x14ac:dyDescent="0.3">
      <c r="A59" t="s">
        <v>17</v>
      </c>
      <c r="B59" s="3">
        <v>0.6</v>
      </c>
      <c r="C59" s="3">
        <v>0.67741935483870974</v>
      </c>
      <c r="D59" s="3">
        <v>0.77777777777777779</v>
      </c>
      <c r="E59">
        <f>SUM(B59:D59)/3</f>
        <v>0.68506571087216239</v>
      </c>
    </row>
    <row r="60" spans="1:5" x14ac:dyDescent="0.3">
      <c r="A60" t="s">
        <v>18</v>
      </c>
      <c r="B60" s="3">
        <v>0.2</v>
      </c>
      <c r="C60" s="3">
        <v>9.6774193548387094E-2</v>
      </c>
      <c r="D60" s="3">
        <v>0.1111111111111111</v>
      </c>
      <c r="E60">
        <f>SUM(B60:D60)/3</f>
        <v>0.13596176821983272</v>
      </c>
    </row>
    <row r="61" spans="1:5" x14ac:dyDescent="0.3">
      <c r="E61">
        <f>SUM(E58:E60)</f>
        <v>0.99999999999999989</v>
      </c>
    </row>
    <row r="64" spans="1:5" x14ac:dyDescent="0.3">
      <c r="B64" s="5" t="s">
        <v>23</v>
      </c>
      <c r="C64" s="5"/>
      <c r="D64" s="5"/>
    </row>
    <row r="65" spans="1:5" x14ac:dyDescent="0.3">
      <c r="A65" t="s">
        <v>15</v>
      </c>
      <c r="B65" t="s">
        <v>16</v>
      </c>
      <c r="C65" t="s">
        <v>17</v>
      </c>
      <c r="D65" t="s">
        <v>18</v>
      </c>
    </row>
    <row r="66" spans="1:5" x14ac:dyDescent="0.3">
      <c r="A66" t="s">
        <v>16</v>
      </c>
      <c r="B66" s="2">
        <v>1</v>
      </c>
      <c r="C66" s="2">
        <v>0.33333333333333331</v>
      </c>
      <c r="D66" s="2">
        <v>0.5</v>
      </c>
    </row>
    <row r="67" spans="1:5" x14ac:dyDescent="0.3">
      <c r="A67" t="s">
        <v>17</v>
      </c>
      <c r="B67" s="2">
        <v>3</v>
      </c>
      <c r="C67" s="2">
        <v>1</v>
      </c>
      <c r="D67" s="2">
        <v>4</v>
      </c>
    </row>
    <row r="68" spans="1:5" x14ac:dyDescent="0.3">
      <c r="A68" t="s">
        <v>18</v>
      </c>
      <c r="B68" s="2">
        <v>2</v>
      </c>
      <c r="C68" s="2">
        <v>0.25</v>
      </c>
      <c r="D68" s="2">
        <v>1</v>
      </c>
    </row>
    <row r="69" spans="1:5" x14ac:dyDescent="0.3">
      <c r="B69" s="2">
        <f>SUM((B66:B68))</f>
        <v>6</v>
      </c>
      <c r="C69" s="2">
        <f>SUM((C66:C68))</f>
        <v>1.5833333333333333</v>
      </c>
      <c r="D69" s="2">
        <f>SUM((D66:D68))</f>
        <v>5.5</v>
      </c>
    </row>
    <row r="70" spans="1:5" x14ac:dyDescent="0.3">
      <c r="B70" s="2"/>
      <c r="C70" s="2"/>
      <c r="D70" s="2"/>
    </row>
    <row r="71" spans="1:5" x14ac:dyDescent="0.3">
      <c r="B71" s="5" t="s">
        <v>23</v>
      </c>
      <c r="C71" s="5"/>
      <c r="D71" s="5"/>
    </row>
    <row r="72" spans="1:5" x14ac:dyDescent="0.3">
      <c r="A72" t="s">
        <v>15</v>
      </c>
      <c r="B72" t="s">
        <v>16</v>
      </c>
      <c r="C72" t="s">
        <v>17</v>
      </c>
      <c r="D72" t="s">
        <v>18</v>
      </c>
    </row>
    <row r="73" spans="1:5" x14ac:dyDescent="0.3">
      <c r="A73" t="s">
        <v>16</v>
      </c>
      <c r="B73" s="3">
        <f>B66/$B$69</f>
        <v>0.16666666666666666</v>
      </c>
      <c r="C73" s="3">
        <f>C66/$C$69</f>
        <v>0.21052631578947367</v>
      </c>
      <c r="D73" s="3">
        <f>D66/$D$69</f>
        <v>9.0909090909090912E-2</v>
      </c>
    </row>
    <row r="74" spans="1:5" x14ac:dyDescent="0.3">
      <c r="A74" t="s">
        <v>17</v>
      </c>
      <c r="B74" s="3">
        <f>B67/$B69</f>
        <v>0.5</v>
      </c>
      <c r="C74" s="3">
        <f>C67/$C$69</f>
        <v>0.63157894736842113</v>
      </c>
      <c r="D74" s="3">
        <f>D67/$D$69</f>
        <v>0.72727272727272729</v>
      </c>
    </row>
    <row r="75" spans="1:5" x14ac:dyDescent="0.3">
      <c r="A75" t="s">
        <v>18</v>
      </c>
      <c r="B75" s="3">
        <f>B68/$B69</f>
        <v>0.33333333333333331</v>
      </c>
      <c r="C75" s="3">
        <f>C68/$C$69</f>
        <v>0.15789473684210528</v>
      </c>
      <c r="D75" s="3">
        <f>D68/$D$69</f>
        <v>0.18181818181818182</v>
      </c>
    </row>
    <row r="77" spans="1:5" x14ac:dyDescent="0.3">
      <c r="B77" s="5" t="s">
        <v>23</v>
      </c>
      <c r="C77" s="5"/>
      <c r="D77" s="5"/>
    </row>
    <row r="78" spans="1:5" x14ac:dyDescent="0.3">
      <c r="A78" t="s">
        <v>15</v>
      </c>
      <c r="B78" t="s">
        <v>16</v>
      </c>
      <c r="C78" t="s">
        <v>17</v>
      </c>
      <c r="D78" t="s">
        <v>18</v>
      </c>
      <c r="E78" t="s">
        <v>27</v>
      </c>
    </row>
    <row r="79" spans="1:5" x14ac:dyDescent="0.3">
      <c r="A79" t="s">
        <v>16</v>
      </c>
      <c r="B79" s="3">
        <v>0.16666666666666666</v>
      </c>
      <c r="C79" s="3">
        <v>0.21052631578947367</v>
      </c>
      <c r="D79" s="3">
        <v>9.0909090909090912E-2</v>
      </c>
      <c r="E79">
        <f>SUM(B79:D79)/3</f>
        <v>0.15603402445507708</v>
      </c>
    </row>
    <row r="80" spans="1:5" x14ac:dyDescent="0.3">
      <c r="A80" t="s">
        <v>17</v>
      </c>
      <c r="B80" s="3">
        <v>0.5</v>
      </c>
      <c r="C80" s="3">
        <v>0.63157894736842113</v>
      </c>
      <c r="D80" s="3">
        <v>0.72727272727272729</v>
      </c>
      <c r="E80">
        <f>SUM(B80:D80)/3</f>
        <v>0.61961722488038284</v>
      </c>
    </row>
    <row r="81" spans="1:5" x14ac:dyDescent="0.3">
      <c r="A81" t="s">
        <v>18</v>
      </c>
      <c r="B81" s="3">
        <v>0.33333333333333331</v>
      </c>
      <c r="C81" s="3">
        <v>0.15789473684210528</v>
      </c>
      <c r="D81" s="3">
        <v>0.18181818181818182</v>
      </c>
      <c r="E81">
        <f>SUM(B81:D81)/3</f>
        <v>0.22434875066454016</v>
      </c>
    </row>
    <row r="82" spans="1:5" x14ac:dyDescent="0.3">
      <c r="E82">
        <f>SUM(E79:E81)</f>
        <v>1</v>
      </c>
    </row>
    <row r="85" spans="1:5" x14ac:dyDescent="0.3">
      <c r="B85" t="s">
        <v>24</v>
      </c>
    </row>
    <row r="86" spans="1:5" x14ac:dyDescent="0.3">
      <c r="A86" t="s">
        <v>15</v>
      </c>
      <c r="B86" t="s">
        <v>25</v>
      </c>
      <c r="C86" t="s">
        <v>20</v>
      </c>
      <c r="D86" t="s">
        <v>26</v>
      </c>
      <c r="E86" t="s">
        <v>23</v>
      </c>
    </row>
    <row r="87" spans="1:5" x14ac:dyDescent="0.3">
      <c r="A87" t="s">
        <v>16</v>
      </c>
      <c r="B87">
        <v>0.50126666666666664</v>
      </c>
      <c r="C87">
        <v>0.28192307692307689</v>
      </c>
      <c r="D87">
        <v>0.17897252090800478</v>
      </c>
      <c r="E87">
        <v>0.15603402445507708</v>
      </c>
    </row>
    <row r="88" spans="1:5" x14ac:dyDescent="0.3">
      <c r="A88" t="s">
        <v>17</v>
      </c>
      <c r="B88">
        <v>0.11846666666666666</v>
      </c>
      <c r="C88">
        <v>5.9807692307692305E-2</v>
      </c>
      <c r="D88">
        <v>0.68506571087216239</v>
      </c>
      <c r="E88">
        <v>0.61961722488038284</v>
      </c>
    </row>
    <row r="89" spans="1:5" x14ac:dyDescent="0.3">
      <c r="A89" t="s">
        <v>18</v>
      </c>
      <c r="B89">
        <v>0.3802666666666667</v>
      </c>
      <c r="C89">
        <v>0.65826923076923072</v>
      </c>
      <c r="D89">
        <v>0.13596176821983272</v>
      </c>
      <c r="E89">
        <v>0.22434875066454016</v>
      </c>
    </row>
    <row r="92" spans="1:5" x14ac:dyDescent="0.3">
      <c r="B92" t="s">
        <v>25</v>
      </c>
      <c r="C92" t="s">
        <v>20</v>
      </c>
      <c r="D92" t="s">
        <v>26</v>
      </c>
      <c r="E92" t="s">
        <v>23</v>
      </c>
    </row>
    <row r="93" spans="1:5" x14ac:dyDescent="0.3">
      <c r="A93" t="s">
        <v>25</v>
      </c>
      <c r="B93" s="2">
        <v>1</v>
      </c>
      <c r="C93" s="2">
        <v>0.2</v>
      </c>
      <c r="D93" s="2">
        <v>3</v>
      </c>
      <c r="E93" s="2">
        <v>4</v>
      </c>
    </row>
    <row r="94" spans="1:5" x14ac:dyDescent="0.3">
      <c r="A94" t="s">
        <v>20</v>
      </c>
      <c r="B94" s="2">
        <v>5</v>
      </c>
      <c r="C94" s="2">
        <v>1</v>
      </c>
      <c r="D94" s="2">
        <v>9</v>
      </c>
      <c r="E94" s="2">
        <v>7</v>
      </c>
    </row>
    <row r="95" spans="1:5" x14ac:dyDescent="0.3">
      <c r="A95" t="s">
        <v>26</v>
      </c>
      <c r="B95" s="2">
        <v>0.33333333333333331</v>
      </c>
      <c r="C95" s="2">
        <v>0.1111111111111111</v>
      </c>
      <c r="D95" s="2">
        <v>1</v>
      </c>
      <c r="E95" s="2">
        <v>2</v>
      </c>
    </row>
    <row r="96" spans="1:5" x14ac:dyDescent="0.3">
      <c r="A96" t="s">
        <v>23</v>
      </c>
      <c r="B96" s="2">
        <v>0.25</v>
      </c>
      <c r="C96" s="2">
        <v>0.14285714285714285</v>
      </c>
      <c r="D96" s="2">
        <v>0.5</v>
      </c>
      <c r="E96" s="2">
        <v>1</v>
      </c>
    </row>
    <row r="100" spans="1:6" x14ac:dyDescent="0.3">
      <c r="B100" t="s">
        <v>25</v>
      </c>
      <c r="C100" t="s">
        <v>20</v>
      </c>
      <c r="D100" t="s">
        <v>26</v>
      </c>
      <c r="E100" t="s">
        <v>23</v>
      </c>
      <c r="F100" t="s">
        <v>27</v>
      </c>
    </row>
    <row r="101" spans="1:6" x14ac:dyDescent="0.3">
      <c r="A101" t="s">
        <v>25</v>
      </c>
      <c r="B101" s="3">
        <v>0.15190000000000001</v>
      </c>
      <c r="C101" s="3">
        <v>0.13750000000000001</v>
      </c>
      <c r="D101">
        <v>0.22220000000000001</v>
      </c>
      <c r="E101" s="3">
        <v>0.28570000000000001</v>
      </c>
      <c r="F101" s="3">
        <v>0.1993</v>
      </c>
    </row>
    <row r="102" spans="1:6" x14ac:dyDescent="0.3">
      <c r="A102" t="s">
        <v>20</v>
      </c>
      <c r="B102" s="3">
        <v>0.75949999999999995</v>
      </c>
      <c r="C102" s="3">
        <v>0.68779999999999997</v>
      </c>
      <c r="D102">
        <v>0.66669999999999996</v>
      </c>
      <c r="E102" s="3">
        <v>0.5</v>
      </c>
      <c r="F102" s="3">
        <v>0.65349999999999997</v>
      </c>
    </row>
    <row r="103" spans="1:6" x14ac:dyDescent="0.3">
      <c r="A103" t="s">
        <v>26</v>
      </c>
      <c r="B103" s="3">
        <v>5.0599999999999999E-2</v>
      </c>
      <c r="C103" s="3">
        <v>7.6399999999999996E-2</v>
      </c>
      <c r="D103">
        <v>7.4099999999999999E-2</v>
      </c>
      <c r="E103" s="3">
        <v>0.1429</v>
      </c>
      <c r="F103" s="3">
        <v>8.5999999999999993E-2</v>
      </c>
    </row>
    <row r="104" spans="1:6" x14ac:dyDescent="0.3">
      <c r="A104" t="s">
        <v>23</v>
      </c>
      <c r="B104" s="3">
        <v>3.7999999999999999E-2</v>
      </c>
      <c r="C104" s="3">
        <v>9.8299999999999998E-2</v>
      </c>
      <c r="D104" s="3">
        <v>3.6999999999999998E-2</v>
      </c>
      <c r="E104" s="3">
        <v>7.1400000000000005E-2</v>
      </c>
      <c r="F104" s="3">
        <v>6.1199999999999997E-2</v>
      </c>
    </row>
    <row r="105" spans="1:6" x14ac:dyDescent="0.3">
      <c r="F105" s="3">
        <f>SUM(F101:F104)</f>
        <v>1</v>
      </c>
    </row>
    <row r="108" spans="1:6" x14ac:dyDescent="0.3">
      <c r="B108" s="3">
        <v>0.1993</v>
      </c>
      <c r="C108" s="3">
        <v>0.65349999999999997</v>
      </c>
      <c r="D108" s="3">
        <v>8.5999999999999993E-2</v>
      </c>
      <c r="E108" s="3">
        <v>6.1199999999999997E-2</v>
      </c>
    </row>
    <row r="109" spans="1:6" x14ac:dyDescent="0.3">
      <c r="B109">
        <v>0.50126666666666664</v>
      </c>
      <c r="C109">
        <v>0.28192307692307689</v>
      </c>
      <c r="D109">
        <v>0.17897252090800478</v>
      </c>
      <c r="E109">
        <v>0.15603402445507708</v>
      </c>
    </row>
    <row r="110" spans="1:6" x14ac:dyDescent="0.3">
      <c r="B110">
        <v>0.11846666666666666</v>
      </c>
      <c r="C110">
        <v>5.9807692307692305E-2</v>
      </c>
      <c r="D110">
        <v>0.68506571087216239</v>
      </c>
      <c r="E110">
        <v>0.61961722488038284</v>
      </c>
    </row>
    <row r="111" spans="1:6" x14ac:dyDescent="0.3">
      <c r="B111">
        <v>0.3802666666666667</v>
      </c>
      <c r="C111">
        <v>0.65826923076923072</v>
      </c>
      <c r="D111">
        <v>0.13596176821983272</v>
      </c>
      <c r="E111">
        <v>0.22434875066454016</v>
      </c>
    </row>
    <row r="114" spans="1:7" x14ac:dyDescent="0.3">
      <c r="A114" t="s">
        <v>28</v>
      </c>
      <c r="B114">
        <f>SUMPRODUCT(B108:E108,B109:E109)</f>
        <v>0.30908009653063651</v>
      </c>
    </row>
    <row r="115" spans="1:7" x14ac:dyDescent="0.3">
      <c r="A115" t="s">
        <v>29</v>
      </c>
      <c r="B115">
        <f>SUMPRODUCT(B108:E108,B110:E110)</f>
        <v>0.15953095888742899</v>
      </c>
    </row>
    <row r="116" spans="1:7" x14ac:dyDescent="0.3">
      <c r="A116" t="s">
        <v>30</v>
      </c>
      <c r="B116">
        <f>SUMPRODUCT(B108:E108,B111:E111)</f>
        <v>0.53138894458193431</v>
      </c>
    </row>
    <row r="118" spans="1:7" x14ac:dyDescent="0.3">
      <c r="A118" t="s">
        <v>31</v>
      </c>
      <c r="C118" t="s">
        <v>32</v>
      </c>
      <c r="D118" t="s">
        <v>33</v>
      </c>
    </row>
    <row r="119" spans="1:7" x14ac:dyDescent="0.3">
      <c r="C119" t="s">
        <v>34</v>
      </c>
      <c r="D119" s="4">
        <v>0.30908009653063701</v>
      </c>
    </row>
    <row r="120" spans="1:7" x14ac:dyDescent="0.3">
      <c r="C120" t="s">
        <v>35</v>
      </c>
      <c r="D120" s="4">
        <v>0.15953095888742899</v>
      </c>
    </row>
    <row r="121" spans="1:7" x14ac:dyDescent="0.3">
      <c r="C121" t="s">
        <v>36</v>
      </c>
      <c r="D121" s="4">
        <v>0.53138894458193431</v>
      </c>
    </row>
    <row r="122" spans="1:7" x14ac:dyDescent="0.3">
      <c r="D122" s="4">
        <f>SUM(D119:D121)</f>
        <v>1.0000000000000004</v>
      </c>
    </row>
    <row r="125" spans="1:7" x14ac:dyDescent="0.3">
      <c r="B125" t="s">
        <v>25</v>
      </c>
      <c r="C125" t="s">
        <v>20</v>
      </c>
      <c r="D125" t="s">
        <v>26</v>
      </c>
      <c r="E125" t="s">
        <v>23</v>
      </c>
    </row>
    <row r="126" spans="1:7" x14ac:dyDescent="0.3">
      <c r="A126" t="s">
        <v>25</v>
      </c>
      <c r="B126" s="2">
        <v>1</v>
      </c>
      <c r="C126" s="2">
        <v>0.2</v>
      </c>
      <c r="D126" s="2">
        <v>3</v>
      </c>
      <c r="E126" s="2">
        <v>4</v>
      </c>
      <c r="G126" s="3">
        <v>0.1993</v>
      </c>
    </row>
    <row r="127" spans="1:7" x14ac:dyDescent="0.3">
      <c r="A127" t="s">
        <v>20</v>
      </c>
      <c r="B127" s="2">
        <v>5</v>
      </c>
      <c r="C127" s="2">
        <v>1</v>
      </c>
      <c r="D127" s="2">
        <v>9</v>
      </c>
      <c r="E127" s="2">
        <v>7</v>
      </c>
      <c r="F127" t="s">
        <v>37</v>
      </c>
      <c r="G127" s="3">
        <v>0.65349999999999997</v>
      </c>
    </row>
    <row r="128" spans="1:7" x14ac:dyDescent="0.3">
      <c r="A128" t="s">
        <v>26</v>
      </c>
      <c r="B128" s="2">
        <v>0.33333333333333331</v>
      </c>
      <c r="C128" s="2">
        <v>0.1111111111111111</v>
      </c>
      <c r="D128" s="2">
        <v>1</v>
      </c>
      <c r="E128" s="2">
        <v>2</v>
      </c>
      <c r="G128" s="3">
        <v>8.5999999999999993E-2</v>
      </c>
    </row>
    <row r="129" spans="1:7" x14ac:dyDescent="0.3">
      <c r="A129" t="s">
        <v>23</v>
      </c>
      <c r="B129" s="2">
        <v>0.25</v>
      </c>
      <c r="C129" s="2">
        <v>0.14285714285714285</v>
      </c>
      <c r="D129" s="2">
        <v>0.5</v>
      </c>
      <c r="E129" s="2">
        <v>1</v>
      </c>
      <c r="G129" s="3">
        <v>6.1199999999999997E-2</v>
      </c>
    </row>
    <row r="133" spans="1:7" x14ac:dyDescent="0.3">
      <c r="B133" s="3">
        <v>0.1993</v>
      </c>
      <c r="C133" s="3">
        <v>0.65349999999999997</v>
      </c>
      <c r="D133" s="3">
        <v>8.5999999999999993E-2</v>
      </c>
      <c r="E133" s="3">
        <v>6.1199999999999997E-2</v>
      </c>
    </row>
    <row r="134" spans="1:7" x14ac:dyDescent="0.3">
      <c r="B134" s="2">
        <v>1</v>
      </c>
      <c r="C134" s="2">
        <v>0.2</v>
      </c>
      <c r="D134" s="2">
        <v>3</v>
      </c>
      <c r="E134" s="2">
        <v>4</v>
      </c>
    </row>
    <row r="135" spans="1:7" x14ac:dyDescent="0.3">
      <c r="B135" s="2">
        <v>5</v>
      </c>
      <c r="C135" s="2">
        <v>1</v>
      </c>
      <c r="D135" s="2">
        <v>9</v>
      </c>
      <c r="E135" s="2">
        <v>7</v>
      </c>
    </row>
    <row r="136" spans="1:7" x14ac:dyDescent="0.3">
      <c r="B136" s="2">
        <v>0.33333333333333331</v>
      </c>
      <c r="C136" s="2">
        <v>0.1111111111111111</v>
      </c>
      <c r="D136" s="2">
        <v>1</v>
      </c>
      <c r="E136" s="2">
        <v>2</v>
      </c>
    </row>
    <row r="137" spans="1:7" x14ac:dyDescent="0.3">
      <c r="B137" s="2">
        <v>0.25</v>
      </c>
      <c r="C137" s="2">
        <v>0.14285714285714285</v>
      </c>
      <c r="D137" s="2">
        <v>0.5</v>
      </c>
      <c r="E137" s="2">
        <v>1</v>
      </c>
    </row>
    <row r="139" spans="1:7" x14ac:dyDescent="0.3">
      <c r="A139">
        <f>SUMPRODUCT(B133:E133,B134:E134)</f>
        <v>0.8328000000000001</v>
      </c>
      <c r="B139" t="s">
        <v>38</v>
      </c>
      <c r="C139" s="3">
        <v>0.1993</v>
      </c>
      <c r="D139" t="s">
        <v>39</v>
      </c>
      <c r="E139">
        <f>A139/C139</f>
        <v>4.1786251881585557</v>
      </c>
    </row>
    <row r="140" spans="1:7" x14ac:dyDescent="0.3">
      <c r="A140">
        <f>SUMPRODUCT(B133:E133,B135:E135)</f>
        <v>2.8523999999999998</v>
      </c>
      <c r="B140" t="s">
        <v>38</v>
      </c>
      <c r="C140" s="3">
        <v>0.65349999999999997</v>
      </c>
      <c r="D140" t="s">
        <v>39</v>
      </c>
      <c r="E140">
        <f t="shared" ref="E140:E142" si="2">A140/C140</f>
        <v>4.364804896710023</v>
      </c>
    </row>
    <row r="141" spans="1:7" x14ac:dyDescent="0.3">
      <c r="A141">
        <f>SUMPRODUCT(B133:E133,B136:E136)</f>
        <v>0.34744444444444439</v>
      </c>
      <c r="B141" t="s">
        <v>38</v>
      </c>
      <c r="C141" s="3">
        <v>8.5999999999999993E-2</v>
      </c>
      <c r="D141" t="s">
        <v>39</v>
      </c>
      <c r="E141">
        <f t="shared" si="2"/>
        <v>4.0400516795865631</v>
      </c>
    </row>
    <row r="142" spans="1:7" x14ac:dyDescent="0.3">
      <c r="A142">
        <f>SUMPRODUCT(B133:E133,B137:E137)</f>
        <v>0.24738214285714286</v>
      </c>
      <c r="B142" t="s">
        <v>38</v>
      </c>
      <c r="C142" s="3">
        <v>6.1199999999999997E-2</v>
      </c>
      <c r="D142" t="s">
        <v>39</v>
      </c>
      <c r="E142">
        <f t="shared" si="2"/>
        <v>4.0421918767507004</v>
      </c>
    </row>
    <row r="143" spans="1:7" x14ac:dyDescent="0.3">
      <c r="E143">
        <f>SUM(E139:E142)</f>
        <v>16.625673641205843</v>
      </c>
    </row>
    <row r="144" spans="1:7" x14ac:dyDescent="0.3">
      <c r="D144" t="s">
        <v>40</v>
      </c>
      <c r="E144">
        <v>16.625673641205843</v>
      </c>
      <c r="F144" t="s">
        <v>38</v>
      </c>
      <c r="G144">
        <v>4</v>
      </c>
    </row>
    <row r="145" spans="2:5" x14ac:dyDescent="0.3">
      <c r="E145">
        <f>E144/G144</f>
        <v>4.1564184103014608</v>
      </c>
    </row>
    <row r="147" spans="2:5" x14ac:dyDescent="0.3">
      <c r="B147" t="s">
        <v>41</v>
      </c>
    </row>
    <row r="148" spans="2:5" x14ac:dyDescent="0.3">
      <c r="B148" t="s">
        <v>42</v>
      </c>
    </row>
    <row r="149" spans="2:5" x14ac:dyDescent="0.3">
      <c r="B149" t="s">
        <v>43</v>
      </c>
    </row>
  </sheetData>
  <mergeCells count="12">
    <mergeCell ref="B1:D1"/>
    <mergeCell ref="B8:D8"/>
    <mergeCell ref="B14:D14"/>
    <mergeCell ref="B64:D64"/>
    <mergeCell ref="B71:D71"/>
    <mergeCell ref="B77:D77"/>
    <mergeCell ref="B22:D22"/>
    <mergeCell ref="B29:D29"/>
    <mergeCell ref="B35:D35"/>
    <mergeCell ref="B43:D43"/>
    <mergeCell ref="B50:D50"/>
    <mergeCell ref="B56:D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A7AD-6526-4862-91FD-2CCC9BA2C2AA}">
  <dimension ref="A1:F122"/>
  <sheetViews>
    <sheetView tabSelected="1" topLeftCell="A92" workbookViewId="0">
      <selection activeCell="A106" sqref="A106"/>
    </sheetView>
  </sheetViews>
  <sheetFormatPr defaultRowHeight="14" x14ac:dyDescent="0.3"/>
  <sheetData>
    <row r="1" spans="1:5" x14ac:dyDescent="0.3">
      <c r="B1" s="5" t="s">
        <v>44</v>
      </c>
      <c r="C1" s="5"/>
      <c r="D1" s="5"/>
    </row>
    <row r="2" spans="1:5" x14ac:dyDescent="0.3">
      <c r="A2" t="s">
        <v>15</v>
      </c>
      <c r="B2" t="s">
        <v>45</v>
      </c>
      <c r="C2" t="s">
        <v>46</v>
      </c>
      <c r="D2" t="s">
        <v>47</v>
      </c>
    </row>
    <row r="3" spans="1:5" x14ac:dyDescent="0.3">
      <c r="A3" t="s">
        <v>45</v>
      </c>
      <c r="B3" s="2">
        <v>1</v>
      </c>
      <c r="C3" s="2">
        <v>3</v>
      </c>
      <c r="D3" s="2">
        <v>6</v>
      </c>
    </row>
    <row r="4" spans="1:5" x14ac:dyDescent="0.3">
      <c r="A4" t="s">
        <v>46</v>
      </c>
      <c r="B4" s="2">
        <v>0.33333333333333331</v>
      </c>
      <c r="C4" s="2">
        <v>1</v>
      </c>
      <c r="D4" s="2">
        <v>2</v>
      </c>
    </row>
    <row r="5" spans="1:5" x14ac:dyDescent="0.3">
      <c r="A5" t="s">
        <v>47</v>
      </c>
      <c r="B5" s="2">
        <v>0.16666666666666666</v>
      </c>
      <c r="C5" s="2">
        <v>0.5</v>
      </c>
      <c r="D5" s="2">
        <v>1</v>
      </c>
    </row>
    <row r="6" spans="1:5" x14ac:dyDescent="0.3">
      <c r="B6" s="2">
        <f>SUM(B3:B5)</f>
        <v>1.5</v>
      </c>
      <c r="C6" s="2">
        <f>SUM(C3:C5)</f>
        <v>4.5</v>
      </c>
      <c r="D6" s="2">
        <f t="shared" ref="D6" si="0">SUM(D3:D5)</f>
        <v>9</v>
      </c>
    </row>
    <row r="7" spans="1:5" x14ac:dyDescent="0.3">
      <c r="B7" s="2"/>
      <c r="C7" s="2"/>
      <c r="D7" s="2"/>
    </row>
    <row r="8" spans="1:5" x14ac:dyDescent="0.3">
      <c r="B8" s="6" t="s">
        <v>44</v>
      </c>
      <c r="C8" s="6"/>
      <c r="D8" s="6"/>
    </row>
    <row r="9" spans="1:5" x14ac:dyDescent="0.3">
      <c r="A9" t="s">
        <v>15</v>
      </c>
      <c r="B9" t="s">
        <v>45</v>
      </c>
      <c r="C9" t="s">
        <v>46</v>
      </c>
      <c r="D9" t="s">
        <v>47</v>
      </c>
    </row>
    <row r="10" spans="1:5" x14ac:dyDescent="0.3">
      <c r="A10" t="s">
        <v>45</v>
      </c>
      <c r="B10" s="2">
        <f>B3/B6</f>
        <v>0.66666666666666663</v>
      </c>
      <c r="C10" s="2">
        <f>C3/$C$6</f>
        <v>0.66666666666666663</v>
      </c>
      <c r="D10" s="2">
        <f>D3/$D$6</f>
        <v>0.66666666666666663</v>
      </c>
    </row>
    <row r="11" spans="1:5" x14ac:dyDescent="0.3">
      <c r="A11" t="s">
        <v>46</v>
      </c>
      <c r="B11" s="2">
        <f>B4/$B$6</f>
        <v>0.22222222222222221</v>
      </c>
      <c r="C11" s="2">
        <f>C4/$C$6</f>
        <v>0.22222222222222221</v>
      </c>
      <c r="D11" s="2">
        <f>D4/$D$6</f>
        <v>0.22222222222222221</v>
      </c>
    </row>
    <row r="12" spans="1:5" x14ac:dyDescent="0.3">
      <c r="A12" t="s">
        <v>47</v>
      </c>
      <c r="B12" s="2">
        <f>B5/$B$6</f>
        <v>0.1111111111111111</v>
      </c>
      <c r="C12" s="2">
        <f>C5/$C$6</f>
        <v>0.1111111111111111</v>
      </c>
      <c r="D12" s="2">
        <f>D5/$D$6</f>
        <v>0.1111111111111111</v>
      </c>
    </row>
    <row r="13" spans="1:5" x14ac:dyDescent="0.3">
      <c r="B13" s="2"/>
      <c r="C13" s="2"/>
      <c r="D13" s="2"/>
    </row>
    <row r="14" spans="1:5" x14ac:dyDescent="0.3">
      <c r="B14" s="5" t="s">
        <v>44</v>
      </c>
      <c r="C14" s="5"/>
      <c r="D14" s="5"/>
    </row>
    <row r="15" spans="1:5" x14ac:dyDescent="0.3">
      <c r="A15" t="s">
        <v>15</v>
      </c>
      <c r="B15" s="2" t="s">
        <v>45</v>
      </c>
      <c r="C15" s="2" t="s">
        <v>46</v>
      </c>
      <c r="D15" s="2" t="s">
        <v>47</v>
      </c>
      <c r="E15" t="s">
        <v>19</v>
      </c>
    </row>
    <row r="16" spans="1:5" x14ac:dyDescent="0.3">
      <c r="A16" t="s">
        <v>45</v>
      </c>
      <c r="B16" s="3">
        <v>0.66669999999999996</v>
      </c>
      <c r="C16" s="3">
        <v>0.66669999999999996</v>
      </c>
      <c r="D16" s="3">
        <v>0.66669999999999996</v>
      </c>
      <c r="E16" s="3">
        <f>AVERAGE(B16:D16)</f>
        <v>0.66669999999999996</v>
      </c>
    </row>
    <row r="17" spans="1:6" x14ac:dyDescent="0.3">
      <c r="A17" t="s">
        <v>46</v>
      </c>
      <c r="B17" s="3">
        <v>0.22220000000000001</v>
      </c>
      <c r="C17" s="3">
        <v>0.22220000000000001</v>
      </c>
      <c r="D17" s="3">
        <v>0.22220000000000001</v>
      </c>
      <c r="E17" s="3">
        <f t="shared" ref="E17:E18" si="1">AVERAGE(B17:D17)</f>
        <v>0.22220000000000004</v>
      </c>
    </row>
    <row r="18" spans="1:6" x14ac:dyDescent="0.3">
      <c r="A18" t="s">
        <v>47</v>
      </c>
      <c r="B18" s="3">
        <v>0.1111</v>
      </c>
      <c r="C18" s="3">
        <v>0.1111</v>
      </c>
      <c r="D18" s="3">
        <v>0.1111</v>
      </c>
      <c r="E18" s="3">
        <f t="shared" si="1"/>
        <v>0.11110000000000002</v>
      </c>
    </row>
    <row r="19" spans="1:6" x14ac:dyDescent="0.3">
      <c r="B19" s="2"/>
      <c r="C19" s="2"/>
      <c r="D19" s="2"/>
      <c r="E19" s="3">
        <f>SUM(E16:E18)</f>
        <v>1</v>
      </c>
    </row>
    <row r="22" spans="1:6" x14ac:dyDescent="0.3">
      <c r="B22" s="5" t="s">
        <v>48</v>
      </c>
      <c r="C22" s="5"/>
      <c r="D22" s="5"/>
    </row>
    <row r="23" spans="1:6" x14ac:dyDescent="0.3">
      <c r="A23" t="s">
        <v>15</v>
      </c>
      <c r="B23" t="s">
        <v>45</v>
      </c>
      <c r="C23" t="s">
        <v>46</v>
      </c>
      <c r="D23" t="s">
        <v>47</v>
      </c>
    </row>
    <row r="24" spans="1:6" x14ac:dyDescent="0.3">
      <c r="A24" t="s">
        <v>45</v>
      </c>
      <c r="B24" s="2">
        <v>1</v>
      </c>
      <c r="C24" s="2">
        <v>0.33333333333333331</v>
      </c>
      <c r="D24" s="2">
        <v>0.14285714285714285</v>
      </c>
    </row>
    <row r="25" spans="1:6" x14ac:dyDescent="0.3">
      <c r="A25" t="s">
        <v>46</v>
      </c>
      <c r="B25" s="2">
        <v>3</v>
      </c>
      <c r="C25" s="2">
        <v>1</v>
      </c>
      <c r="D25" s="2">
        <v>0.25</v>
      </c>
    </row>
    <row r="26" spans="1:6" x14ac:dyDescent="0.3">
      <c r="A26" t="s">
        <v>47</v>
      </c>
      <c r="B26" s="2">
        <v>7</v>
      </c>
      <c r="C26" s="2">
        <v>4</v>
      </c>
      <c r="D26" s="2">
        <v>1</v>
      </c>
    </row>
    <row r="27" spans="1:6" x14ac:dyDescent="0.3">
      <c r="B27" s="2">
        <f>SUM((B24:B26))</f>
        <v>11</v>
      </c>
      <c r="C27" s="2">
        <f>SUM((C24:C26))</f>
        <v>5.333333333333333</v>
      </c>
      <c r="D27" s="2">
        <f>SUM((D24:D26))</f>
        <v>1.3928571428571428</v>
      </c>
    </row>
    <row r="28" spans="1:6" x14ac:dyDescent="0.3">
      <c r="B28" s="2"/>
      <c r="C28" s="2"/>
      <c r="D28" s="2"/>
    </row>
    <row r="29" spans="1:6" x14ac:dyDescent="0.3">
      <c r="B29" s="5" t="s">
        <v>48</v>
      </c>
      <c r="C29" s="5"/>
      <c r="D29" s="5"/>
      <c r="F29" t="s">
        <v>21</v>
      </c>
    </row>
    <row r="30" spans="1:6" x14ac:dyDescent="0.3">
      <c r="A30" t="s">
        <v>15</v>
      </c>
      <c r="B30" t="s">
        <v>45</v>
      </c>
      <c r="C30" t="s">
        <v>46</v>
      </c>
      <c r="D30" t="s">
        <v>47</v>
      </c>
    </row>
    <row r="31" spans="1:6" x14ac:dyDescent="0.3">
      <c r="A31" t="s">
        <v>45</v>
      </c>
      <c r="B31" s="3">
        <f>B24/$B$27</f>
        <v>9.0909090909090912E-2</v>
      </c>
      <c r="C31" s="3">
        <f>C24/$C$27</f>
        <v>6.25E-2</v>
      </c>
      <c r="D31" s="3">
        <f>D24/$D$27</f>
        <v>0.10256410256410256</v>
      </c>
    </row>
    <row r="32" spans="1:6" x14ac:dyDescent="0.3">
      <c r="A32" t="s">
        <v>46</v>
      </c>
      <c r="B32" s="3">
        <f>B25/$B$27</f>
        <v>0.27272727272727271</v>
      </c>
      <c r="C32" s="3">
        <f>C25/$C$27</f>
        <v>0.1875</v>
      </c>
      <c r="D32" s="3">
        <f>D25/$D$27</f>
        <v>0.17948717948717949</v>
      </c>
    </row>
    <row r="33" spans="1:5" x14ac:dyDescent="0.3">
      <c r="A33" t="s">
        <v>47</v>
      </c>
      <c r="B33" s="3">
        <f>B26/$B$27</f>
        <v>0.63636363636363635</v>
      </c>
      <c r="C33" s="3">
        <f>C26/$C$27</f>
        <v>0.75</v>
      </c>
      <c r="D33" s="3">
        <f>D26/$D$27</f>
        <v>0.71794871794871795</v>
      </c>
    </row>
    <row r="35" spans="1:5" x14ac:dyDescent="0.3">
      <c r="B35" s="5" t="s">
        <v>48</v>
      </c>
      <c r="C35" s="5"/>
      <c r="D35" s="5"/>
    </row>
    <row r="36" spans="1:5" x14ac:dyDescent="0.3">
      <c r="A36" t="s">
        <v>15</v>
      </c>
      <c r="B36" t="s">
        <v>45</v>
      </c>
      <c r="C36" t="s">
        <v>46</v>
      </c>
      <c r="D36" t="s">
        <v>47</v>
      </c>
      <c r="E36" t="s">
        <v>19</v>
      </c>
    </row>
    <row r="37" spans="1:5" x14ac:dyDescent="0.3">
      <c r="A37" t="s">
        <v>45</v>
      </c>
      <c r="B37" s="3">
        <v>9.0909090909090912E-2</v>
      </c>
      <c r="C37" s="3">
        <v>6.25E-2</v>
      </c>
      <c r="D37" s="3">
        <v>0.10256410256410256</v>
      </c>
      <c r="E37">
        <f>SUM(B37:D37)/3</f>
        <v>8.5324397824397824E-2</v>
      </c>
    </row>
    <row r="38" spans="1:5" x14ac:dyDescent="0.3">
      <c r="A38" t="s">
        <v>46</v>
      </c>
      <c r="B38" s="3">
        <v>0.27272727272727271</v>
      </c>
      <c r="C38" s="3">
        <v>0.1875</v>
      </c>
      <c r="D38" s="3">
        <v>0.17948717948717949</v>
      </c>
      <c r="E38">
        <f>SUM(B38:D38)/3</f>
        <v>0.21323815073815075</v>
      </c>
    </row>
    <row r="39" spans="1:5" x14ac:dyDescent="0.3">
      <c r="A39" t="s">
        <v>47</v>
      </c>
      <c r="B39" s="3">
        <v>0.63636363636363635</v>
      </c>
      <c r="C39" s="3">
        <v>0.75</v>
      </c>
      <c r="D39" s="3">
        <v>0.71794871794871795</v>
      </c>
      <c r="E39">
        <f>SUM(B39:D39)/3</f>
        <v>0.7014374514374514</v>
      </c>
    </row>
    <row r="40" spans="1:5" x14ac:dyDescent="0.3">
      <c r="E40">
        <f>SUM(E37:E39)</f>
        <v>1</v>
      </c>
    </row>
    <row r="43" spans="1:5" x14ac:dyDescent="0.3">
      <c r="B43" s="5" t="s">
        <v>49</v>
      </c>
      <c r="C43" s="5"/>
      <c r="D43" s="5"/>
    </row>
    <row r="44" spans="1:5" x14ac:dyDescent="0.3">
      <c r="A44" t="s">
        <v>15</v>
      </c>
      <c r="B44" t="s">
        <v>45</v>
      </c>
      <c r="C44" t="s">
        <v>46</v>
      </c>
      <c r="D44" t="s">
        <v>47</v>
      </c>
    </row>
    <row r="45" spans="1:5" x14ac:dyDescent="0.3">
      <c r="A45" t="s">
        <v>45</v>
      </c>
      <c r="B45" s="2">
        <v>1</v>
      </c>
      <c r="C45" s="2">
        <v>3</v>
      </c>
      <c r="D45" s="2">
        <v>1</v>
      </c>
    </row>
    <row r="46" spans="1:5" x14ac:dyDescent="0.3">
      <c r="A46" t="s">
        <v>46</v>
      </c>
      <c r="B46" s="2">
        <v>0.33333333333333331</v>
      </c>
      <c r="C46" s="2">
        <v>1</v>
      </c>
      <c r="D46" s="2">
        <v>0.5</v>
      </c>
    </row>
    <row r="47" spans="1:5" x14ac:dyDescent="0.3">
      <c r="A47" t="s">
        <v>47</v>
      </c>
      <c r="B47" s="2">
        <v>1</v>
      </c>
      <c r="C47" s="2">
        <v>2</v>
      </c>
      <c r="D47" s="2">
        <v>1</v>
      </c>
    </row>
    <row r="48" spans="1:5" x14ac:dyDescent="0.3">
      <c r="B48" s="2">
        <f>SUM((B45:B47))</f>
        <v>2.333333333333333</v>
      </c>
      <c r="C48" s="2">
        <f>SUM((C45:C47))</f>
        <v>6</v>
      </c>
      <c r="D48" s="2">
        <f>SUM((D45:D47))</f>
        <v>2.5</v>
      </c>
    </row>
    <row r="49" spans="1:5" x14ac:dyDescent="0.3">
      <c r="B49" s="2"/>
      <c r="C49" s="2"/>
      <c r="D49" s="2"/>
    </row>
    <row r="50" spans="1:5" x14ac:dyDescent="0.3">
      <c r="B50" s="5" t="s">
        <v>49</v>
      </c>
      <c r="C50" s="5"/>
      <c r="D50" s="5"/>
    </row>
    <row r="51" spans="1:5" x14ac:dyDescent="0.3">
      <c r="A51" t="s">
        <v>15</v>
      </c>
      <c r="B51" t="s">
        <v>16</v>
      </c>
      <c r="C51" t="s">
        <v>17</v>
      </c>
      <c r="D51" t="s">
        <v>18</v>
      </c>
    </row>
    <row r="52" spans="1:5" x14ac:dyDescent="0.3">
      <c r="A52" t="s">
        <v>16</v>
      </c>
      <c r="B52" s="3">
        <f>B45/B48</f>
        <v>0.4285714285714286</v>
      </c>
      <c r="C52" s="3">
        <f>C45/$C$48</f>
        <v>0.5</v>
      </c>
      <c r="D52" s="3">
        <f>D45/$D48</f>
        <v>0.4</v>
      </c>
    </row>
    <row r="53" spans="1:5" x14ac:dyDescent="0.3">
      <c r="A53" t="s">
        <v>17</v>
      </c>
      <c r="B53" s="3">
        <f>B46/$B$48</f>
        <v>0.14285714285714288</v>
      </c>
      <c r="C53" s="3">
        <f>C46/$C$48</f>
        <v>0.16666666666666666</v>
      </c>
      <c r="D53" s="3">
        <f>D46/$D48</f>
        <v>0.2</v>
      </c>
    </row>
    <row r="54" spans="1:5" x14ac:dyDescent="0.3">
      <c r="A54" t="s">
        <v>18</v>
      </c>
      <c r="B54" s="3">
        <f>B47/$B$48</f>
        <v>0.4285714285714286</v>
      </c>
      <c r="C54" s="3">
        <f>C47/$C$48</f>
        <v>0.33333333333333331</v>
      </c>
      <c r="D54" s="3">
        <f>D47/$D48</f>
        <v>0.4</v>
      </c>
    </row>
    <row r="56" spans="1:5" x14ac:dyDescent="0.3">
      <c r="B56" s="5" t="s">
        <v>49</v>
      </c>
      <c r="C56" s="5"/>
      <c r="D56" s="5"/>
    </row>
    <row r="57" spans="1:5" x14ac:dyDescent="0.3">
      <c r="A57" t="s">
        <v>15</v>
      </c>
      <c r="B57" t="s">
        <v>16</v>
      </c>
      <c r="C57" t="s">
        <v>17</v>
      </c>
      <c r="D57" t="s">
        <v>18</v>
      </c>
      <c r="E57" t="s">
        <v>27</v>
      </c>
    </row>
    <row r="58" spans="1:5" x14ac:dyDescent="0.3">
      <c r="A58" t="s">
        <v>16</v>
      </c>
      <c r="B58" s="3">
        <v>0.4285714285714286</v>
      </c>
      <c r="C58" s="3">
        <v>0.5</v>
      </c>
      <c r="D58" s="3">
        <v>0.4</v>
      </c>
      <c r="E58">
        <f>SUM(B58:D58)/3</f>
        <v>0.44285714285714289</v>
      </c>
    </row>
    <row r="59" spans="1:5" x14ac:dyDescent="0.3">
      <c r="A59" t="s">
        <v>17</v>
      </c>
      <c r="B59" s="3">
        <v>0.14285714285714288</v>
      </c>
      <c r="C59" s="3">
        <v>0.16666666666666666</v>
      </c>
      <c r="D59" s="3">
        <v>0.2</v>
      </c>
      <c r="E59">
        <f>SUM(B59:D59)/3</f>
        <v>0.16984126984126982</v>
      </c>
    </row>
    <row r="60" spans="1:5" x14ac:dyDescent="0.3">
      <c r="A60" t="s">
        <v>18</v>
      </c>
      <c r="B60" s="3">
        <v>0.4285714285714286</v>
      </c>
      <c r="C60" s="3">
        <v>0.33333333333333331</v>
      </c>
      <c r="D60" s="3">
        <v>0.4</v>
      </c>
      <c r="E60">
        <f>SUM(B60:D60)/3</f>
        <v>0.38730158730158726</v>
      </c>
    </row>
    <row r="61" spans="1:5" x14ac:dyDescent="0.3">
      <c r="E61">
        <f>SUM(E58:E60)</f>
        <v>1</v>
      </c>
    </row>
    <row r="64" spans="1:5" x14ac:dyDescent="0.3">
      <c r="B64" s="5"/>
      <c r="C64" s="5"/>
      <c r="D64" s="5"/>
    </row>
    <row r="65" spans="1:5" x14ac:dyDescent="0.3">
      <c r="A65" t="s">
        <v>50</v>
      </c>
      <c r="B65" t="s">
        <v>44</v>
      </c>
      <c r="C65" t="s">
        <v>51</v>
      </c>
      <c r="D65" t="s">
        <v>0</v>
      </c>
    </row>
    <row r="66" spans="1:5" x14ac:dyDescent="0.3">
      <c r="A66" t="s">
        <v>44</v>
      </c>
      <c r="B66" s="2">
        <v>1</v>
      </c>
      <c r="C66" s="2">
        <v>3</v>
      </c>
      <c r="D66" s="2">
        <v>5</v>
      </c>
    </row>
    <row r="67" spans="1:5" x14ac:dyDescent="0.3">
      <c r="A67" t="s">
        <v>51</v>
      </c>
      <c r="B67" s="2">
        <v>0.33333333333333331</v>
      </c>
      <c r="C67" s="2">
        <v>1</v>
      </c>
      <c r="D67" s="2">
        <v>2</v>
      </c>
    </row>
    <row r="68" spans="1:5" x14ac:dyDescent="0.3">
      <c r="A68" t="s">
        <v>0</v>
      </c>
      <c r="B68" s="2">
        <v>0.2</v>
      </c>
      <c r="C68" s="2">
        <v>0.5</v>
      </c>
      <c r="D68" s="2">
        <v>1</v>
      </c>
    </row>
    <row r="69" spans="1:5" x14ac:dyDescent="0.3">
      <c r="B69" s="2">
        <f>SUM((B66:B68))</f>
        <v>1.5333333333333332</v>
      </c>
      <c r="C69" s="2">
        <f>SUM((C66:C68))</f>
        <v>4.5</v>
      </c>
      <c r="D69" s="2">
        <f>SUM((D66:D68))</f>
        <v>8</v>
      </c>
    </row>
    <row r="70" spans="1:5" x14ac:dyDescent="0.3">
      <c r="B70" s="2"/>
      <c r="C70" s="2"/>
      <c r="D70" s="2"/>
    </row>
    <row r="71" spans="1:5" x14ac:dyDescent="0.3">
      <c r="B71" s="5" t="s">
        <v>50</v>
      </c>
      <c r="C71" s="5"/>
      <c r="D71" s="5"/>
    </row>
    <row r="72" spans="1:5" x14ac:dyDescent="0.3">
      <c r="A72" t="s">
        <v>52</v>
      </c>
      <c r="B72" t="s">
        <v>44</v>
      </c>
      <c r="C72" t="s">
        <v>51</v>
      </c>
      <c r="D72" t="s">
        <v>0</v>
      </c>
    </row>
    <row r="73" spans="1:5" x14ac:dyDescent="0.3">
      <c r="A73" t="s">
        <v>44</v>
      </c>
      <c r="B73" s="3">
        <f>B66/$B$69</f>
        <v>0.65217391304347827</v>
      </c>
      <c r="C73" s="3">
        <f>C66/$C$69</f>
        <v>0.66666666666666663</v>
      </c>
      <c r="D73" s="3">
        <f>D66/$D$69</f>
        <v>0.625</v>
      </c>
    </row>
    <row r="74" spans="1:5" x14ac:dyDescent="0.3">
      <c r="A74" t="s">
        <v>51</v>
      </c>
      <c r="B74" s="3">
        <f>B67/$B69</f>
        <v>0.21739130434782608</v>
      </c>
      <c r="C74" s="3">
        <f>C67/$C$69</f>
        <v>0.22222222222222221</v>
      </c>
      <c r="D74" s="3">
        <f>D67/$D$69</f>
        <v>0.25</v>
      </c>
    </row>
    <row r="75" spans="1:5" x14ac:dyDescent="0.3">
      <c r="A75" t="s">
        <v>0</v>
      </c>
      <c r="B75" s="3">
        <f>B68/$B69</f>
        <v>0.13043478260869568</v>
      </c>
      <c r="C75" s="3">
        <f>C68/$C$69</f>
        <v>0.1111111111111111</v>
      </c>
      <c r="D75" s="3">
        <f>D68/$D$69</f>
        <v>0.125</v>
      </c>
    </row>
    <row r="77" spans="1:5" x14ac:dyDescent="0.3">
      <c r="B77" s="5" t="s">
        <v>50</v>
      </c>
      <c r="C77" s="5"/>
      <c r="D77" s="5"/>
    </row>
    <row r="78" spans="1:5" x14ac:dyDescent="0.3">
      <c r="A78" t="s">
        <v>15</v>
      </c>
      <c r="B78" t="s">
        <v>44</v>
      </c>
      <c r="C78" t="s">
        <v>51</v>
      </c>
      <c r="D78" t="s">
        <v>0</v>
      </c>
      <c r="E78" t="s">
        <v>27</v>
      </c>
    </row>
    <row r="79" spans="1:5" x14ac:dyDescent="0.3">
      <c r="A79" t="s">
        <v>44</v>
      </c>
      <c r="B79" s="3">
        <v>0.65217391304347827</v>
      </c>
      <c r="C79" s="3">
        <v>0.66666666666666663</v>
      </c>
      <c r="D79" s="3">
        <v>0.625</v>
      </c>
      <c r="E79">
        <f>SUM(B79:D79)/3</f>
        <v>0.64794685990338163</v>
      </c>
    </row>
    <row r="80" spans="1:5" x14ac:dyDescent="0.3">
      <c r="A80" t="s">
        <v>51</v>
      </c>
      <c r="B80" s="3">
        <v>0.21739130434782608</v>
      </c>
      <c r="C80" s="3">
        <v>0.22222222222222221</v>
      </c>
      <c r="D80" s="3">
        <v>0.25</v>
      </c>
      <c r="E80">
        <f>SUM(B80:D80)/3</f>
        <v>0.22987117552334943</v>
      </c>
    </row>
    <row r="81" spans="1:6" x14ac:dyDescent="0.3">
      <c r="A81" t="s">
        <v>0</v>
      </c>
      <c r="B81" s="3">
        <v>0.13043478260869568</v>
      </c>
      <c r="C81" s="3">
        <v>0.1111111111111111</v>
      </c>
      <c r="D81" s="3">
        <v>0.125</v>
      </c>
      <c r="E81">
        <f>SUM(B81:D81)/3</f>
        <v>0.12218196457326892</v>
      </c>
    </row>
    <row r="82" spans="1:6" x14ac:dyDescent="0.3">
      <c r="E82">
        <f>SUM(E79:E81)</f>
        <v>1</v>
      </c>
    </row>
    <row r="87" spans="1:6" x14ac:dyDescent="0.3">
      <c r="A87" t="s">
        <v>53</v>
      </c>
      <c r="B87">
        <v>0.66669999999999996</v>
      </c>
      <c r="C87">
        <v>8.5300000000000001E-2</v>
      </c>
      <c r="D87">
        <v>0.44290000000000002</v>
      </c>
      <c r="F87">
        <v>0.64794685990338163</v>
      </c>
    </row>
    <row r="88" spans="1:6" x14ac:dyDescent="0.3">
      <c r="A88" t="s">
        <v>54</v>
      </c>
      <c r="B88">
        <v>0.22220000000000001</v>
      </c>
      <c r="C88">
        <v>0.2132</v>
      </c>
      <c r="D88">
        <v>0.22989999999999999</v>
      </c>
      <c r="E88" t="s">
        <v>45</v>
      </c>
      <c r="F88">
        <v>0.22987117552334943</v>
      </c>
    </row>
    <row r="89" spans="1:6" x14ac:dyDescent="0.3">
      <c r="A89" t="s">
        <v>55</v>
      </c>
      <c r="B89">
        <v>0.1111</v>
      </c>
      <c r="C89">
        <v>0.70140000000000002</v>
      </c>
      <c r="D89">
        <v>0.1222</v>
      </c>
      <c r="F89">
        <v>0.12218196457326892</v>
      </c>
    </row>
    <row r="91" spans="1:6" x14ac:dyDescent="0.3">
      <c r="B91">
        <v>0.64794685990338163</v>
      </c>
      <c r="C91">
        <v>0.22987117552334943</v>
      </c>
      <c r="D91">
        <v>0.12218196457326892</v>
      </c>
    </row>
    <row r="93" spans="1:6" x14ac:dyDescent="0.3">
      <c r="A93" t="s">
        <v>56</v>
      </c>
      <c r="C93" s="2" t="s">
        <v>39</v>
      </c>
      <c r="D93" s="3">
        <f>SUMPRODUCT(B87:D87,B91:D91)</f>
        <v>0.50570857487922694</v>
      </c>
      <c r="E93" s="2"/>
    </row>
    <row r="94" spans="1:6" x14ac:dyDescent="0.3">
      <c r="A94" t="s">
        <v>57</v>
      </c>
      <c r="B94" s="2"/>
      <c r="C94" s="2" t="s">
        <v>39</v>
      </c>
      <c r="D94" s="3">
        <f>SUMPRODUCT(B88:D88,B91:D91)</f>
        <v>0.221071960547504</v>
      </c>
      <c r="E94" s="2"/>
    </row>
    <row r="95" spans="1:6" x14ac:dyDescent="0.3">
      <c r="A95" t="s">
        <v>58</v>
      </c>
      <c r="B95" s="2"/>
      <c r="C95" s="2" t="s">
        <v>39</v>
      </c>
      <c r="D95" s="3">
        <f>SUMPRODUCT(B89:D89,B91:D91)</f>
        <v>0.24814917471819645</v>
      </c>
      <c r="E95" s="2"/>
    </row>
    <row r="96" spans="1:6" x14ac:dyDescent="0.3">
      <c r="B96" s="2"/>
      <c r="C96" s="2"/>
      <c r="D96" s="2"/>
      <c r="E96" s="2"/>
    </row>
    <row r="101" spans="2:6" x14ac:dyDescent="0.3">
      <c r="B101" s="3"/>
      <c r="C101" s="3"/>
      <c r="E101" s="3"/>
      <c r="F101" s="3"/>
    </row>
    <row r="102" spans="2:6" x14ac:dyDescent="0.3">
      <c r="B102" s="3"/>
      <c r="C102" s="3"/>
      <c r="E102" s="3"/>
      <c r="F102" s="3"/>
    </row>
    <row r="103" spans="2:6" x14ac:dyDescent="0.3">
      <c r="B103" s="3"/>
      <c r="C103" s="3"/>
      <c r="E103" s="3"/>
      <c r="F103" s="3"/>
    </row>
    <row r="104" spans="2:6" x14ac:dyDescent="0.3">
      <c r="B104" s="3"/>
      <c r="C104" s="3"/>
      <c r="D104" s="3"/>
      <c r="E104" s="3"/>
      <c r="F104" s="3"/>
    </row>
    <row r="105" spans="2:6" x14ac:dyDescent="0.3">
      <c r="F105" s="3"/>
    </row>
    <row r="108" spans="2:6" x14ac:dyDescent="0.3">
      <c r="B108" s="3"/>
      <c r="C108" s="3"/>
      <c r="D108" s="3"/>
      <c r="E108" s="3"/>
    </row>
    <row r="119" spans="4:4" x14ac:dyDescent="0.3">
      <c r="D119" s="4"/>
    </row>
    <row r="120" spans="4:4" x14ac:dyDescent="0.3">
      <c r="D120" s="4"/>
    </row>
    <row r="121" spans="4:4" x14ac:dyDescent="0.3">
      <c r="D121" s="4"/>
    </row>
    <row r="122" spans="4:4" x14ac:dyDescent="0.3">
      <c r="D122" s="4"/>
    </row>
  </sheetData>
  <mergeCells count="12">
    <mergeCell ref="B43:D43"/>
    <mergeCell ref="B50:D50"/>
    <mergeCell ref="B56:D56"/>
    <mergeCell ref="B64:D64"/>
    <mergeCell ref="B71:D71"/>
    <mergeCell ref="B77:D77"/>
    <mergeCell ref="B1:D1"/>
    <mergeCell ref="B8:D8"/>
    <mergeCell ref="B14:D14"/>
    <mergeCell ref="B22:D22"/>
    <mergeCell ref="B29:D29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Scoring</vt:lpstr>
      <vt:lpstr>AHP ข้อ 1</vt:lpstr>
      <vt:lpstr>AHP ข้อ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ธวัลภัทรชนน เมณฑ์กูล</dc:creator>
  <cp:lastModifiedBy>ธวัลภัทรชนน เมณฑ์กูล</cp:lastModifiedBy>
  <dcterms:created xsi:type="dcterms:W3CDTF">2023-11-20T03:46:04Z</dcterms:created>
  <dcterms:modified xsi:type="dcterms:W3CDTF">2023-11-23T05:47:46Z</dcterms:modified>
</cp:coreProperties>
</file>