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Opitmization\slide_solve\file_excel\"/>
    </mc:Choice>
  </mc:AlternateContent>
  <xr:revisionPtr revIDLastSave="0" documentId="13_ncr:1_{42C0EB37-8E3A-43BA-81AA-97EAE9F1B4AA}" xr6:coauthVersionLast="47" xr6:coauthVersionMax="47" xr10:uidLastSave="{00000000-0000-0000-0000-000000000000}"/>
  <bookViews>
    <workbookView xWindow="-110" yWindow="-110" windowWidth="19420" windowHeight="11020" activeTab="2" xr2:uid="{59200502-9418-4EA1-9387-E89245AF6DE7}"/>
  </bookViews>
  <sheets>
    <sheet name="pratice1" sheetId="1" r:id="rId1"/>
    <sheet name="SheetinWord1" sheetId="2" r:id="rId2"/>
    <sheet name="SheetinWord2" sheetId="3" r:id="rId3"/>
  </sheets>
  <definedNames>
    <definedName name="solver_adj" localSheetId="0" hidden="1">pratice1!$B$3:$C$3,pratice1!$B$6:$C$8</definedName>
    <definedName name="solver_adj" localSheetId="1" hidden="1">SheetinWord1!$B$6:$C$10</definedName>
    <definedName name="solver_adj" localSheetId="2" hidden="1">SheetinWord2!$B$16:$E$16,SheetinWord2!$B$18:$J$19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pratice1!$B$6</definedName>
    <definedName name="solver_lhs1" localSheetId="1" hidden="1">SheetinWord1!$A$12:$A$15</definedName>
    <definedName name="solver_lhs1" localSheetId="2" hidden="1">SheetinWord2!$B$16</definedName>
    <definedName name="solver_lhs10" localSheetId="2" hidden="1">SheetinWord2!$G$19</definedName>
    <definedName name="solver_lhs11" localSheetId="2" hidden="1">SheetinWord2!$H$19</definedName>
    <definedName name="solver_lhs12" localSheetId="2" hidden="1">SheetinWord2!$L$14:$L$23</definedName>
    <definedName name="solver_lhs2" localSheetId="0" hidden="1">pratice1!$C$10:$C$12</definedName>
    <definedName name="solver_lhs2" localSheetId="1" hidden="1">SheetinWord1!$B$7</definedName>
    <definedName name="solver_lhs2" localSheetId="2" hidden="1">SheetinWord2!$B$19</definedName>
    <definedName name="solver_lhs3" localSheetId="0" hidden="1">pratice1!$C$7</definedName>
    <definedName name="solver_lhs3" localSheetId="1" hidden="1">SheetinWord1!$B$9</definedName>
    <definedName name="solver_lhs3" localSheetId="2" hidden="1">SheetinWord2!$C$16</definedName>
    <definedName name="solver_lhs4" localSheetId="0" hidden="1">pratice1!$C$7</definedName>
    <definedName name="solver_lhs4" localSheetId="1" hidden="1">SheetinWord1!$C$8</definedName>
    <definedName name="solver_lhs4" localSheetId="2" hidden="1">SheetinWord2!$C$19</definedName>
    <definedName name="solver_lhs5" localSheetId="0" hidden="1">pratice1!$C$10</definedName>
    <definedName name="solver_lhs5" localSheetId="2" hidden="1">SheetinWord2!$D$16</definedName>
    <definedName name="solver_lhs6" localSheetId="2" hidden="1">SheetinWord2!$D$19</definedName>
    <definedName name="solver_lhs7" localSheetId="2" hidden="1">SheetinWord2!$E$16</definedName>
    <definedName name="solver_lhs8" localSheetId="2" hidden="1">SheetinWord2!$E$19</definedName>
    <definedName name="solver_lhs9" localSheetId="2" hidden="1">SheetinWord2!$F$19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4</definedName>
    <definedName name="solver_num" localSheetId="2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pratice1!$B$8</definedName>
    <definedName name="solver_opt" localSheetId="1" hidden="1">SheetinWord1!$B$10</definedName>
    <definedName name="solver_opt" localSheetId="2" hidden="1">SheetinWord2!$I$19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2</definedName>
    <definedName name="solver_rel1" localSheetId="1" hidden="1">2</definedName>
    <definedName name="solver_rel1" localSheetId="2" hidden="1">4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3" localSheetId="1" hidden="1">2</definedName>
    <definedName name="solver_rel3" localSheetId="2" hidden="1">4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5" localSheetId="0" hidden="1">3</definedName>
    <definedName name="solver_rel5" localSheetId="2" hidden="1">4</definedName>
    <definedName name="solver_rel6" localSheetId="2" hidden="1">2</definedName>
    <definedName name="solver_rel7" localSheetId="2" hidden="1">4</definedName>
    <definedName name="solver_rel8" localSheetId="2" hidden="1">2</definedName>
    <definedName name="solver_rel9" localSheetId="2" hidden="1">2</definedName>
    <definedName name="solver_rhs1" localSheetId="0" hidden="1">0</definedName>
    <definedName name="solver_rhs1" localSheetId="1" hidden="1">SheetinWord1!$C$12:$C$15</definedName>
    <definedName name="solver_rhs1" localSheetId="2" hidden="1">"integer"</definedName>
    <definedName name="solver_rhs10" localSheetId="2" hidden="1">0</definedName>
    <definedName name="solver_rhs11" localSheetId="2" hidden="1">0</definedName>
    <definedName name="solver_rhs12" localSheetId="2" hidden="1">SheetinWord2!$N$14:$N$23</definedName>
    <definedName name="solver_rhs2" localSheetId="0" hidden="1">pratice1!$E$10:$E$12</definedName>
    <definedName name="solver_rhs2" localSheetId="1" hidden="1">0</definedName>
    <definedName name="solver_rhs2" localSheetId="2" hidden="1">0</definedName>
    <definedName name="solver_rhs3" localSheetId="0" hidden="1">0</definedName>
    <definedName name="solver_rhs3" localSheetId="1" hidden="1">0</definedName>
    <definedName name="solver_rhs3" localSheetId="2" hidden="1">"integer"</definedName>
    <definedName name="solver_rhs4" localSheetId="0" hidden="1">0</definedName>
    <definedName name="solver_rhs4" localSheetId="1" hidden="1">0</definedName>
    <definedName name="solver_rhs4" localSheetId="2" hidden="1">0</definedName>
    <definedName name="solver_rhs5" localSheetId="0" hidden="1">pratice1!$E$10</definedName>
    <definedName name="solver_rhs5" localSheetId="2" hidden="1">"integer"</definedName>
    <definedName name="solver_rhs6" localSheetId="2" hidden="1">0</definedName>
    <definedName name="solver_rhs7" localSheetId="2" hidden="1">"integer"</definedName>
    <definedName name="solver_rhs8" localSheetId="2" hidden="1">0</definedName>
    <definedName name="solver_rhs9" localSheetId="2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" l="1"/>
  <c r="L22" i="3"/>
  <c r="L21" i="3"/>
  <c r="L20" i="3"/>
  <c r="L19" i="3"/>
  <c r="L14" i="3"/>
  <c r="N22" i="3"/>
  <c r="N21" i="3"/>
  <c r="N20" i="3"/>
  <c r="N19" i="3"/>
  <c r="L15" i="3"/>
  <c r="L18" i="3"/>
  <c r="L17" i="3"/>
  <c r="L16" i="3"/>
  <c r="F3" i="3"/>
  <c r="A14" i="2"/>
  <c r="A12" i="2"/>
  <c r="A15" i="2"/>
  <c r="A13" i="2"/>
  <c r="C12" i="1"/>
  <c r="C11" i="1"/>
  <c r="C10" i="1"/>
</calcChain>
</file>

<file path=xl/sharedStrings.xml><?xml version="1.0" encoding="utf-8"?>
<sst xmlns="http://schemas.openxmlformats.org/spreadsheetml/2006/main" count="71" uniqueCount="40">
  <si>
    <t>interview</t>
  </si>
  <si>
    <t>cost</t>
  </si>
  <si>
    <t>telephone</t>
  </si>
  <si>
    <t>personal</t>
  </si>
  <si>
    <t>amount</t>
  </si>
  <si>
    <t>perday</t>
  </si>
  <si>
    <t>constraint</t>
  </si>
  <si>
    <t>total condute</t>
  </si>
  <si>
    <t>d1</t>
  </si>
  <si>
    <t>d2</t>
  </si>
  <si>
    <t>budget</t>
  </si>
  <si>
    <t>d3</t>
  </si>
  <si>
    <t>=</t>
  </si>
  <si>
    <t>d-</t>
  </si>
  <si>
    <t>d+</t>
  </si>
  <si>
    <t>yards per hour</t>
  </si>
  <si>
    <t>denim</t>
  </si>
  <si>
    <t>brushed-cotton</t>
  </si>
  <si>
    <t>profit</t>
  </si>
  <si>
    <t>max demand</t>
  </si>
  <si>
    <t>hour</t>
  </si>
  <si>
    <t>d4</t>
  </si>
  <si>
    <t>Operation</t>
  </si>
  <si>
    <t>Stamping</t>
  </si>
  <si>
    <t>Assembly</t>
  </si>
  <si>
    <t>Finishing</t>
  </si>
  <si>
    <t>Packing</t>
  </si>
  <si>
    <t>Part(hr./unit)</t>
  </si>
  <si>
    <t>Total Hours/Year</t>
  </si>
  <si>
    <t>-</t>
  </si>
  <si>
    <t>Part</t>
  </si>
  <si>
    <t>Sheet Metal (ft^2)</t>
  </si>
  <si>
    <t>Estimate Annual Demand</t>
  </si>
  <si>
    <t>Profit</t>
  </si>
  <si>
    <t>Variable</t>
  </si>
  <si>
    <t>d5</t>
  </si>
  <si>
    <t>d6</t>
  </si>
  <si>
    <t>d7</t>
  </si>
  <si>
    <t>d8</t>
  </si>
  <si>
    <t>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</si>
</sst>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0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94CC-E2ED-4127-8D98-728E2DE43233}">
  <dimension ref="A1:E12"/>
  <sheetViews>
    <sheetView workbookViewId="0">
      <selection activeCell="C12" sqref="C12"/>
    </sheetView>
  </sheetViews>
  <sheetFormatPr defaultRowHeight="14" x14ac:dyDescent="0.3"/>
  <sheetData>
    <row r="1" spans="1:5" x14ac:dyDescent="0.3">
      <c r="B1" t="s">
        <v>13</v>
      </c>
      <c r="C1" t="s">
        <v>14</v>
      </c>
    </row>
    <row r="2" spans="1:5" x14ac:dyDescent="0.3">
      <c r="A2" t="s">
        <v>0</v>
      </c>
      <c r="B2" t="s">
        <v>2</v>
      </c>
      <c r="C2" t="s">
        <v>3</v>
      </c>
    </row>
    <row r="3" spans="1:5" x14ac:dyDescent="0.3">
      <c r="A3" t="s">
        <v>4</v>
      </c>
      <c r="B3">
        <v>30.555555555555554</v>
      </c>
      <c r="C3">
        <v>13.888888888888889</v>
      </c>
    </row>
    <row r="4" spans="1:5" x14ac:dyDescent="0.3">
      <c r="A4" t="s">
        <v>1</v>
      </c>
      <c r="B4">
        <v>50</v>
      </c>
      <c r="C4">
        <v>70</v>
      </c>
    </row>
    <row r="5" spans="1:5" x14ac:dyDescent="0.3">
      <c r="A5" t="s">
        <v>5</v>
      </c>
      <c r="B5">
        <v>80</v>
      </c>
      <c r="C5">
        <v>40</v>
      </c>
    </row>
    <row r="6" spans="1:5" x14ac:dyDescent="0.3">
      <c r="A6" t="s">
        <v>8</v>
      </c>
      <c r="B6" s="1">
        <v>0</v>
      </c>
      <c r="C6">
        <v>0</v>
      </c>
    </row>
    <row r="7" spans="1:5" x14ac:dyDescent="0.3">
      <c r="A7" t="s">
        <v>9</v>
      </c>
      <c r="B7">
        <v>0</v>
      </c>
      <c r="C7" s="1">
        <v>0</v>
      </c>
    </row>
    <row r="8" spans="1:5" x14ac:dyDescent="0.3">
      <c r="A8" t="s">
        <v>11</v>
      </c>
      <c r="B8" s="1">
        <v>0</v>
      </c>
      <c r="C8">
        <v>1444.4444444444443</v>
      </c>
    </row>
    <row r="9" spans="1:5" x14ac:dyDescent="0.3">
      <c r="A9" t="s">
        <v>6</v>
      </c>
    </row>
    <row r="10" spans="1:5" x14ac:dyDescent="0.3">
      <c r="A10" t="s">
        <v>7</v>
      </c>
      <c r="C10">
        <f>SUMPRODUCT(B3:C3,B5:C5)+B6-C6</f>
        <v>3000</v>
      </c>
      <c r="D10" t="s">
        <v>12</v>
      </c>
      <c r="E10">
        <v>3000</v>
      </c>
    </row>
    <row r="11" spans="1:5" x14ac:dyDescent="0.3">
      <c r="A11" t="s">
        <v>10</v>
      </c>
      <c r="C11">
        <f>SUMPRODUCT(B3:C3,B4:C4)+B7-C7</f>
        <v>2500</v>
      </c>
      <c r="D11" t="s">
        <v>12</v>
      </c>
      <c r="E11">
        <v>2500</v>
      </c>
    </row>
    <row r="12" spans="1:5" x14ac:dyDescent="0.3">
      <c r="A12" t="s">
        <v>2</v>
      </c>
      <c r="C12">
        <f>B3*B5+B8-C8</f>
        <v>1000</v>
      </c>
      <c r="D12" t="s">
        <v>12</v>
      </c>
      <c r="E1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131F-D591-420C-A8F9-AFEE05AABFD1}">
  <dimension ref="A1:C15"/>
  <sheetViews>
    <sheetView workbookViewId="0">
      <selection activeCell="J11" sqref="J11"/>
    </sheetView>
  </sheetViews>
  <sheetFormatPr defaultRowHeight="14" x14ac:dyDescent="0.3"/>
  <cols>
    <col min="1" max="1" width="17.4140625" customWidth="1"/>
    <col min="3" max="3" width="10.75" customWidth="1"/>
  </cols>
  <sheetData>
    <row r="1" spans="1:3" x14ac:dyDescent="0.3">
      <c r="B1" t="s">
        <v>13</v>
      </c>
      <c r="C1" t="s">
        <v>14</v>
      </c>
    </row>
    <row r="2" spans="1:3" x14ac:dyDescent="0.3">
      <c r="B2" t="s">
        <v>16</v>
      </c>
      <c r="C2" t="s">
        <v>17</v>
      </c>
    </row>
    <row r="3" spans="1:3" x14ac:dyDescent="0.3">
      <c r="A3" t="s">
        <v>15</v>
      </c>
      <c r="B3">
        <v>1</v>
      </c>
      <c r="C3">
        <v>1</v>
      </c>
    </row>
    <row r="4" spans="1:3" x14ac:dyDescent="0.3">
      <c r="A4" t="s">
        <v>18</v>
      </c>
      <c r="B4">
        <v>3</v>
      </c>
      <c r="C4">
        <v>2</v>
      </c>
    </row>
    <row r="5" spans="1:3" x14ac:dyDescent="0.3">
      <c r="A5" t="s">
        <v>19</v>
      </c>
      <c r="B5">
        <v>60</v>
      </c>
      <c r="C5">
        <v>35</v>
      </c>
    </row>
    <row r="6" spans="1:3" x14ac:dyDescent="0.3">
      <c r="A6" t="s">
        <v>20</v>
      </c>
      <c r="B6">
        <v>60</v>
      </c>
      <c r="C6">
        <v>35</v>
      </c>
    </row>
    <row r="7" spans="1:3" x14ac:dyDescent="0.3">
      <c r="A7" t="s">
        <v>8</v>
      </c>
      <c r="B7">
        <v>0</v>
      </c>
      <c r="C7">
        <v>15</v>
      </c>
    </row>
    <row r="8" spans="1:3" x14ac:dyDescent="0.3">
      <c r="A8" t="s">
        <v>9</v>
      </c>
      <c r="B8">
        <v>10</v>
      </c>
      <c r="C8">
        <v>0</v>
      </c>
    </row>
    <row r="9" spans="1:3" x14ac:dyDescent="0.3">
      <c r="A9" t="s">
        <v>11</v>
      </c>
      <c r="B9">
        <v>0</v>
      </c>
      <c r="C9">
        <v>0</v>
      </c>
    </row>
    <row r="10" spans="1:3" x14ac:dyDescent="0.3">
      <c r="A10" t="s">
        <v>21</v>
      </c>
      <c r="B10">
        <v>0</v>
      </c>
      <c r="C10">
        <v>0</v>
      </c>
    </row>
    <row r="11" spans="1:3" x14ac:dyDescent="0.3">
      <c r="A11" t="s">
        <v>6</v>
      </c>
    </row>
    <row r="12" spans="1:3" x14ac:dyDescent="0.3">
      <c r="A12">
        <f>SUMPRODUCT(B6:C6,B3:C3)+B7-C7</f>
        <v>80</v>
      </c>
      <c r="B12" t="s">
        <v>12</v>
      </c>
      <c r="C12">
        <v>80</v>
      </c>
    </row>
    <row r="13" spans="1:3" x14ac:dyDescent="0.3">
      <c r="A13">
        <f>B7+B8-C8</f>
        <v>10</v>
      </c>
      <c r="B13" t="s">
        <v>12</v>
      </c>
      <c r="C13">
        <v>10</v>
      </c>
    </row>
    <row r="14" spans="1:3" x14ac:dyDescent="0.3">
      <c r="A14">
        <f>B6+B9-C9</f>
        <v>60</v>
      </c>
      <c r="B14" t="s">
        <v>12</v>
      </c>
      <c r="C14">
        <v>60</v>
      </c>
    </row>
    <row r="15" spans="1:3" x14ac:dyDescent="0.3">
      <c r="A15">
        <f>C6+B10-C10</f>
        <v>35</v>
      </c>
      <c r="B15" t="s">
        <v>12</v>
      </c>
      <c r="C1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6FB5-F6BD-47D1-A8FF-D863276EF956}">
  <dimension ref="A1:N28"/>
  <sheetViews>
    <sheetView tabSelected="1" zoomScale="56" zoomScaleNormal="55" workbookViewId="0">
      <selection activeCell="I28" sqref="I28"/>
    </sheetView>
  </sheetViews>
  <sheetFormatPr defaultRowHeight="14" x14ac:dyDescent="0.3"/>
  <cols>
    <col min="2" max="2" width="13.75" customWidth="1"/>
    <col min="3" max="3" width="15.9140625" customWidth="1"/>
  </cols>
  <sheetData>
    <row r="1" spans="1:14" x14ac:dyDescent="0.3">
      <c r="B1" t="s">
        <v>27</v>
      </c>
    </row>
    <row r="2" spans="1:14" x14ac:dyDescent="0.3">
      <c r="A2" t="s">
        <v>22</v>
      </c>
      <c r="B2">
        <v>1</v>
      </c>
      <c r="C2">
        <v>2</v>
      </c>
      <c r="D2">
        <v>3</v>
      </c>
      <c r="E2">
        <v>4</v>
      </c>
      <c r="F2" t="s">
        <v>28</v>
      </c>
    </row>
    <row r="3" spans="1:14" x14ac:dyDescent="0.3">
      <c r="A3" t="s">
        <v>23</v>
      </c>
      <c r="B3">
        <v>0.06</v>
      </c>
      <c r="C3">
        <v>0.17</v>
      </c>
      <c r="D3">
        <v>0.1</v>
      </c>
      <c r="E3">
        <v>0.14000000000000001</v>
      </c>
      <c r="F3">
        <f>700</f>
        <v>700</v>
      </c>
    </row>
    <row r="4" spans="1:14" x14ac:dyDescent="0.3">
      <c r="A4" t="s">
        <v>24</v>
      </c>
      <c r="B4">
        <v>0.18</v>
      </c>
      <c r="C4">
        <v>0.2</v>
      </c>
      <c r="D4" t="s">
        <v>29</v>
      </c>
      <c r="E4">
        <v>0.14000000000000001</v>
      </c>
      <c r="F4">
        <v>700</v>
      </c>
    </row>
    <row r="5" spans="1:14" x14ac:dyDescent="0.3">
      <c r="A5" t="s">
        <v>25</v>
      </c>
      <c r="B5">
        <v>7.0000000000000007E-2</v>
      </c>
      <c r="C5">
        <v>0.2</v>
      </c>
      <c r="D5">
        <v>0.08</v>
      </c>
      <c r="E5">
        <v>0.12</v>
      </c>
      <c r="F5">
        <v>800</v>
      </c>
    </row>
    <row r="6" spans="1:14" x14ac:dyDescent="0.3">
      <c r="A6" t="s">
        <v>26</v>
      </c>
      <c r="B6">
        <v>0.09</v>
      </c>
      <c r="C6">
        <v>0.12</v>
      </c>
      <c r="D6">
        <v>7.0000000000000007E-2</v>
      </c>
      <c r="E6">
        <v>0.15</v>
      </c>
      <c r="F6">
        <v>600</v>
      </c>
    </row>
    <row r="8" spans="1:14" x14ac:dyDescent="0.3">
      <c r="A8" s="2" t="s">
        <v>30</v>
      </c>
      <c r="B8">
        <v>1</v>
      </c>
      <c r="C8">
        <v>2</v>
      </c>
      <c r="D8">
        <v>3</v>
      </c>
      <c r="E8">
        <v>4</v>
      </c>
    </row>
    <row r="9" spans="1:14" ht="42" x14ac:dyDescent="0.3">
      <c r="A9" s="3" t="s">
        <v>31</v>
      </c>
      <c r="B9">
        <v>2.6</v>
      </c>
      <c r="C9">
        <v>1.4</v>
      </c>
      <c r="D9">
        <v>2.5</v>
      </c>
      <c r="E9">
        <v>3.2</v>
      </c>
    </row>
    <row r="10" spans="1:14" ht="42" x14ac:dyDescent="0.3">
      <c r="A10" s="3" t="s">
        <v>32</v>
      </c>
      <c r="B10" s="7">
        <v>2600</v>
      </c>
      <c r="C10">
        <v>1800</v>
      </c>
      <c r="D10">
        <v>4100</v>
      </c>
      <c r="E10">
        <v>1200</v>
      </c>
    </row>
    <row r="11" spans="1:14" x14ac:dyDescent="0.3">
      <c r="A11" s="3" t="s">
        <v>33</v>
      </c>
      <c r="B11">
        <v>90</v>
      </c>
      <c r="C11">
        <v>100</v>
      </c>
      <c r="D11">
        <v>80</v>
      </c>
      <c r="E11">
        <v>120</v>
      </c>
    </row>
    <row r="13" spans="1:14" x14ac:dyDescent="0.3">
      <c r="L13" t="s">
        <v>6</v>
      </c>
    </row>
    <row r="14" spans="1:14" x14ac:dyDescent="0.3">
      <c r="A14" t="s">
        <v>34</v>
      </c>
      <c r="L14">
        <f>SUMPRODUCT(B16:E16,B9:E9)</f>
        <v>15000</v>
      </c>
      <c r="M14" s="2" t="s">
        <v>12</v>
      </c>
      <c r="N14">
        <v>15000</v>
      </c>
    </row>
    <row r="15" spans="1:14" x14ac:dyDescent="0.3">
      <c r="A15" t="s">
        <v>30</v>
      </c>
      <c r="B15">
        <v>1</v>
      </c>
      <c r="C15">
        <v>2</v>
      </c>
      <c r="D15">
        <v>3</v>
      </c>
      <c r="E15">
        <v>4</v>
      </c>
      <c r="L15">
        <f>SUMPRODUCT($B$16:$E$16,B3:E3)+B18-B19</f>
        <v>699.99999999999989</v>
      </c>
      <c r="M15" s="2" t="s">
        <v>12</v>
      </c>
      <c r="N15">
        <v>700</v>
      </c>
    </row>
    <row r="16" spans="1:14" x14ac:dyDescent="0.3">
      <c r="A16" s="2"/>
      <c r="B16" s="5">
        <v>967</v>
      </c>
      <c r="C16" s="5">
        <v>1122</v>
      </c>
      <c r="D16" s="5">
        <v>2830</v>
      </c>
      <c r="E16" s="5">
        <v>1200</v>
      </c>
      <c r="L16">
        <f>SUMPRODUCT($B$16:$E$16,B4:E4)+C$18-C$19</f>
        <v>700</v>
      </c>
      <c r="M16" s="2" t="s">
        <v>12</v>
      </c>
      <c r="N16">
        <v>700</v>
      </c>
    </row>
    <row r="17" spans="1:14" x14ac:dyDescent="0.3">
      <c r="A17" s="2"/>
      <c r="B17" s="2" t="s">
        <v>8</v>
      </c>
      <c r="C17" s="2" t="s">
        <v>9</v>
      </c>
      <c r="D17" s="2" t="s">
        <v>11</v>
      </c>
      <c r="E17" s="2" t="s">
        <v>21</v>
      </c>
      <c r="F17" s="2" t="s">
        <v>35</v>
      </c>
      <c r="G17" s="2" t="s">
        <v>36</v>
      </c>
      <c r="H17" s="2" t="s">
        <v>37</v>
      </c>
      <c r="I17" s="2" t="s">
        <v>38</v>
      </c>
      <c r="J17" s="2" t="s">
        <v>39</v>
      </c>
      <c r="L17">
        <f>SUMPRODUCT($B$16:$E$16,B5:E5)+D$18-D$19</f>
        <v>799.99999999999989</v>
      </c>
      <c r="M17" s="2" t="s">
        <v>12</v>
      </c>
      <c r="N17">
        <v>800</v>
      </c>
    </row>
    <row r="18" spans="1:14" x14ac:dyDescent="0.3">
      <c r="A18" s="2" t="s">
        <v>13</v>
      </c>
      <c r="B18" s="4">
        <v>0.23999999999992383</v>
      </c>
      <c r="C18" s="4">
        <v>133.54000000000002</v>
      </c>
      <c r="D18" s="4">
        <v>137.50999999999988</v>
      </c>
      <c r="E18" s="4">
        <v>0.22999999999984055</v>
      </c>
      <c r="F18" s="4">
        <v>1633</v>
      </c>
      <c r="G18" s="4">
        <v>677.99999999999977</v>
      </c>
      <c r="H18" s="4">
        <v>1270</v>
      </c>
      <c r="I18" s="4">
        <v>0</v>
      </c>
      <c r="J18" s="4">
        <v>130370</v>
      </c>
      <c r="L18">
        <f>SUMPRODUCT($B$16:$E$16,B6:E6)+E$18-E$19</f>
        <v>599.99999999999977</v>
      </c>
      <c r="M18" s="2" t="s">
        <v>12</v>
      </c>
      <c r="N18">
        <v>600</v>
      </c>
    </row>
    <row r="19" spans="1:14" x14ac:dyDescent="0.3">
      <c r="A19" s="2" t="s">
        <v>14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L19">
        <f>B16+F18-F19</f>
        <v>2600</v>
      </c>
      <c r="M19" s="2" t="s">
        <v>12</v>
      </c>
      <c r="N19" s="7">
        <f>B10</f>
        <v>2600</v>
      </c>
    </row>
    <row r="20" spans="1:14" x14ac:dyDescent="0.3">
      <c r="A20" s="2"/>
      <c r="B20" s="6"/>
      <c r="C20" s="6"/>
      <c r="L20">
        <f>C16+G18-G19</f>
        <v>1799.9999999999998</v>
      </c>
      <c r="M20" s="2" t="s">
        <v>12</v>
      </c>
      <c r="N20">
        <f>C10</f>
        <v>1800</v>
      </c>
    </row>
    <row r="21" spans="1:14" x14ac:dyDescent="0.3">
      <c r="A21" s="2"/>
      <c r="B21" s="6"/>
      <c r="C21" s="6"/>
      <c r="L21">
        <f>D16+H18-H19</f>
        <v>4100</v>
      </c>
      <c r="M21" s="2" t="s">
        <v>12</v>
      </c>
      <c r="N21">
        <f>D10</f>
        <v>4100</v>
      </c>
    </row>
    <row r="22" spans="1:14" x14ac:dyDescent="0.3">
      <c r="A22" s="2"/>
      <c r="B22" s="6"/>
      <c r="C22" s="6"/>
      <c r="L22">
        <f>E16+I18-I19</f>
        <v>1200</v>
      </c>
      <c r="M22" s="2" t="s">
        <v>12</v>
      </c>
      <c r="N22">
        <f>E10</f>
        <v>1200</v>
      </c>
    </row>
    <row r="23" spans="1:14" x14ac:dyDescent="0.3">
      <c r="A23" s="2"/>
      <c r="B23" s="6"/>
      <c r="C23" s="6"/>
      <c r="L23">
        <f>SUMPRODUCT(B16:E16,B11:E11)+J18-J19</f>
        <v>700000</v>
      </c>
      <c r="M23" s="2" t="s">
        <v>12</v>
      </c>
      <c r="N23">
        <v>700000</v>
      </c>
    </row>
    <row r="24" spans="1:14" x14ac:dyDescent="0.3">
      <c r="A24" s="2"/>
      <c r="B24" s="6"/>
      <c r="C24" s="6"/>
    </row>
    <row r="25" spans="1:14" x14ac:dyDescent="0.3">
      <c r="A25" s="2"/>
      <c r="B25" s="6"/>
      <c r="C25" s="6"/>
    </row>
    <row r="26" spans="1:14" x14ac:dyDescent="0.3">
      <c r="A26" s="2"/>
      <c r="B26" s="6"/>
      <c r="C26" s="6"/>
    </row>
    <row r="27" spans="1:14" x14ac:dyDescent="0.3">
      <c r="A27" s="2"/>
      <c r="B27" s="6"/>
      <c r="C27" s="6"/>
    </row>
    <row r="28" spans="1:14" x14ac:dyDescent="0.3">
      <c r="A28" s="2"/>
      <c r="B28" s="6"/>
      <c r="C28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pratice1</vt:lpstr>
      <vt:lpstr>SheetinWord1</vt:lpstr>
      <vt:lpstr>SheetinWord2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สิทธิกร เฉลิมกิตติชัย</dc:creator>
  <cp:lastModifiedBy>สิทธิกร เฉลิมกิตติชัย</cp:lastModifiedBy>
  <dcterms:created xsi:type="dcterms:W3CDTF">2024-02-29T06:17:48Z</dcterms:created>
  <dcterms:modified xsi:type="dcterms:W3CDTF">2024-03-03T14:08:40Z</dcterms:modified>
</cp:coreProperties>
</file>