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"/>
    </mc:Choice>
  </mc:AlternateContent>
  <bookViews>
    <workbookView xWindow="8240" yWindow="640" windowWidth="23060" windowHeight="14020" tabRatio="500" firstSheet="1" activeTab="1"/>
  </bookViews>
  <sheets>
    <sheet name="Sheet1" sheetId="1" state="hidden" r:id="rId1"/>
    <sheet name="Sheet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3" l="1"/>
  <c r="F16" i="3"/>
  <c r="G14" i="3"/>
  <c r="B23" i="3"/>
  <c r="B22" i="3"/>
  <c r="C20" i="3"/>
  <c r="C19" i="3"/>
  <c r="B16" i="3"/>
  <c r="B15" i="3"/>
  <c r="B9" i="3"/>
  <c r="B8" i="3"/>
  <c r="C12" i="3"/>
  <c r="C13" i="3"/>
  <c r="C6" i="3"/>
  <c r="C5" i="3"/>
  <c r="C3" i="3"/>
  <c r="C2" i="3"/>
  <c r="I7" i="3"/>
  <c r="H7" i="3"/>
  <c r="I6" i="3"/>
</calcChain>
</file>

<file path=xl/sharedStrings.xml><?xml version="1.0" encoding="utf-8"?>
<sst xmlns="http://schemas.openxmlformats.org/spreadsheetml/2006/main" count="143" uniqueCount="104">
  <si>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</si>
  <si>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</si>
  <si>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</si>
  <si>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</si>
  <si>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</si>
  <si>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</si>
  <si>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</si>
  <si>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</si>
  <si>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</si>
  <si>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</si>
  <si>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</si>
  <si>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</si>
  <si>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</si>
  <si>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</si>
  <si>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</si>
  <si>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</si>
  <si>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</si>
  <si>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</si>
  <si>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</si>
  <si>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</si>
  <si>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</si>
  <si>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</si>
  <si>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</si>
  <si>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</si>
  <si>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</si>
  <si>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</si>
  <si>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</si>
  <si>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</si>
  <si>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</si>
  <si>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</si>
  <si>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</si>
  <si>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</si>
  <si>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</si>
  <si>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</si>
  <si>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</si>
  <si>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</si>
  <si>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</si>
  <si>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</si>
  <si>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</si>
  <si>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</si>
  <si>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</si>
  <si>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</si>
  <si>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</si>
  <si>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</si>
  <si>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</si>
  <si>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</si>
  <si>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</si>
  <si>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</si>
  <si>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</si>
  <si>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</si>
  <si>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</si>
  <si>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</si>
  <si>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</si>
  <si>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</si>
  <si>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</si>
  <si>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</si>
  <si>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a+ b + c, d</t>
  </si>
  <si>
    <t>ab, c</t>
  </si>
  <si>
    <t>a + c</t>
  </si>
  <si>
    <t>db</t>
  </si>
  <si>
    <t>da</t>
  </si>
  <si>
    <t>dc</t>
  </si>
  <si>
    <t>ba</t>
  </si>
  <si>
    <t>ea</t>
  </si>
  <si>
    <t>ec</t>
  </si>
  <si>
    <t>dbe</t>
  </si>
  <si>
    <t>dba</t>
  </si>
  <si>
    <t>dbc</t>
  </si>
  <si>
    <t>dec</t>
  </si>
  <si>
    <t>dea</t>
  </si>
  <si>
    <t>dac</t>
  </si>
  <si>
    <t>bea</t>
  </si>
  <si>
    <t>bec</t>
  </si>
  <si>
    <t>eac</t>
  </si>
  <si>
    <t>bcd</t>
  </si>
  <si>
    <t>bce</t>
  </si>
  <si>
    <t>bde</t>
  </si>
  <si>
    <t>bcdY</t>
  </si>
  <si>
    <t>bceY</t>
  </si>
  <si>
    <t>bdeY</t>
  </si>
  <si>
    <t>dbea</t>
  </si>
  <si>
    <t>dbec</t>
  </si>
  <si>
    <t>deac</t>
  </si>
  <si>
    <t>beac</t>
  </si>
  <si>
    <t>bcde</t>
  </si>
  <si>
    <t>bcdeY</t>
  </si>
  <si>
    <t>dbeac</t>
  </si>
  <si>
    <t>Total</t>
  </si>
  <si>
    <t>EDIBLE</t>
  </si>
  <si>
    <t>POISONOUS</t>
  </si>
  <si>
    <t>!A</t>
  </si>
  <si>
    <t>A</t>
  </si>
  <si>
    <t>field2 = CONVEX</t>
  </si>
  <si>
    <t>!B</t>
  </si>
  <si>
    <t>field2 != CONVEX</t>
  </si>
  <si>
    <t>B</t>
  </si>
  <si>
    <t>EDIBLE/field2 = CONVEX</t>
  </si>
  <si>
    <t>Lift</t>
  </si>
  <si>
    <t>Leverage</t>
  </si>
  <si>
    <t>field6 = NONE</t>
  </si>
  <si>
    <t>EDIBLE/field6 = NONE</t>
  </si>
  <si>
    <t>field9 = BROAD</t>
  </si>
  <si>
    <t>EDIBLE/field9 = BROAD</t>
  </si>
  <si>
    <t>field6 = NONE/field9 =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</si>
</sst>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opLeftCell="A2" workbookViewId="0">
      <selection activeCell="L11" sqref="K1:L11"/>
    </sheetView>
  </sheetViews>
  <sheetFormatPr baseColWidth="10" defaultRowHeight="16" x14ac:dyDescent="0.2"/>
  <sheetData>
    <row r="1" spans="1:14" x14ac:dyDescent="0.2">
      <c r="K1">
        <v>0</v>
      </c>
      <c r="L1" t="s">
        <v>1</v>
      </c>
    </row>
    <row r="2" spans="1:14" x14ac:dyDescent="0.2">
      <c r="D2" t="s">
        <v>0</v>
      </c>
      <c r="K2">
        <v>1</v>
      </c>
      <c r="L2" t="s">
        <v>2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K3">
        <v>2</v>
      </c>
      <c r="L3" t="s">
        <v>3</v>
      </c>
      <c r="M3">
        <v>2</v>
      </c>
      <c r="N3" t="s">
        <v>2</v>
      </c>
    </row>
    <row r="4" spans="1:14" x14ac:dyDescent="0.2">
      <c r="A4" s="3" t="s">
        <v>5</v>
      </c>
      <c r="B4" s="3" t="s">
        <v>6</v>
      </c>
      <c r="C4" s="3" t="s">
        <v>7</v>
      </c>
      <c r="D4" s="3" t="s">
        <v>16</v>
      </c>
      <c r="E4" s="3" t="s">
        <v>8</v>
      </c>
      <c r="F4" s="3" t="s">
        <v>9</v>
      </c>
      <c r="G4" s="3" t="s">
        <v>17</v>
      </c>
      <c r="H4" s="3" t="s">
        <v>10</v>
      </c>
      <c r="I4" s="3" t="s">
        <v>18</v>
      </c>
      <c r="J4" s="3" t="s">
        <v>19</v>
      </c>
      <c r="K4">
        <v>3</v>
      </c>
      <c r="L4" t="s">
        <v>4</v>
      </c>
      <c r="M4">
        <v>3</v>
      </c>
      <c r="N4" t="s">
        <v>3</v>
      </c>
    </row>
    <row r="5" spans="1:14" x14ac:dyDescent="0.2">
      <c r="A5" s="3" t="s">
        <v>11</v>
      </c>
      <c r="B5" s="3" t="s">
        <v>12</v>
      </c>
      <c r="C5" s="3" t="s">
        <v>20</v>
      </c>
      <c r="D5" s="3" t="s">
        <v>13</v>
      </c>
      <c r="E5" s="3" t="s">
        <v>21</v>
      </c>
      <c r="F5" s="3" t="s">
        <v>22</v>
      </c>
      <c r="G5" s="3" t="s">
        <v>74</v>
      </c>
      <c r="H5" s="3" t="s">
        <v>75</v>
      </c>
      <c r="I5" s="3" t="s">
        <v>76</v>
      </c>
      <c r="J5" s="3"/>
      <c r="K5">
        <v>4</v>
      </c>
      <c r="L5" t="s">
        <v>15</v>
      </c>
      <c r="M5">
        <v>4</v>
      </c>
      <c r="N5" t="s">
        <v>4</v>
      </c>
    </row>
    <row r="6" spans="1:14" x14ac:dyDescent="0.2">
      <c r="A6" s="3" t="s">
        <v>14</v>
      </c>
      <c r="B6" s="3" t="s">
        <v>23</v>
      </c>
      <c r="C6" s="3" t="s">
        <v>24</v>
      </c>
      <c r="D6" s="3" t="s">
        <v>84</v>
      </c>
      <c r="E6" s="3"/>
      <c r="F6" s="3"/>
      <c r="G6" s="3"/>
      <c r="H6" s="3"/>
      <c r="I6" s="3"/>
      <c r="J6" s="3"/>
      <c r="M6">
        <v>5</v>
      </c>
      <c r="N6" t="s">
        <v>15</v>
      </c>
    </row>
    <row r="7" spans="1:14" x14ac:dyDescent="0.2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M7">
        <v>6</v>
      </c>
      <c r="N7" t="s">
        <v>55</v>
      </c>
    </row>
    <row r="8" spans="1:14" x14ac:dyDescent="0.2">
      <c r="K8">
        <v>0</v>
      </c>
      <c r="L8" t="s">
        <v>1</v>
      </c>
      <c r="M8">
        <v>7</v>
      </c>
      <c r="N8" t="s">
        <v>57</v>
      </c>
    </row>
    <row r="9" spans="1:14" x14ac:dyDescent="0.2">
      <c r="K9">
        <v>3</v>
      </c>
      <c r="L9" t="s">
        <v>4</v>
      </c>
      <c r="M9">
        <v>8</v>
      </c>
      <c r="N9" t="s">
        <v>58</v>
      </c>
    </row>
    <row r="10" spans="1:14" x14ac:dyDescent="0.2">
      <c r="D10" t="s">
        <v>0</v>
      </c>
      <c r="K10">
        <v>4</v>
      </c>
      <c r="L10" t="s">
        <v>15</v>
      </c>
      <c r="M10">
        <v>9</v>
      </c>
      <c r="N10" t="s">
        <v>8</v>
      </c>
    </row>
    <row r="11" spans="1:14" x14ac:dyDescent="0.2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K11">
        <v>2</v>
      </c>
      <c r="L11" t="s">
        <v>3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56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77</v>
      </c>
      <c r="H13" t="s">
        <v>78</v>
      </c>
      <c r="I13" t="s">
        <v>79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D14" t="s">
        <v>85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1:13" x14ac:dyDescent="0.2">
      <c r="M17">
        <v>16</v>
      </c>
    </row>
    <row r="18" spans="1:13" x14ac:dyDescent="0.2">
      <c r="M18">
        <v>17</v>
      </c>
    </row>
    <row r="19" spans="1:13" x14ac:dyDescent="0.2">
      <c r="G19" s="1" t="s">
        <v>54</v>
      </c>
      <c r="M19">
        <v>18</v>
      </c>
    </row>
    <row r="20" spans="1:13" x14ac:dyDescent="0.2">
      <c r="G20" s="2" t="s">
        <v>51</v>
      </c>
      <c r="M20">
        <v>19</v>
      </c>
    </row>
    <row r="21" spans="1:13" x14ac:dyDescent="0.2">
      <c r="G21" t="s">
        <v>52</v>
      </c>
    </row>
    <row r="22" spans="1:13" x14ac:dyDescent="0.2">
      <c r="G22" t="s">
        <v>53</v>
      </c>
    </row>
    <row r="24" spans="1:13" x14ac:dyDescent="0.2">
      <c r="D24" t="s">
        <v>0</v>
      </c>
    </row>
    <row r="25" spans="1:13" x14ac:dyDescent="0.2">
      <c r="B25" t="s">
        <v>4</v>
      </c>
      <c r="C25" t="s">
        <v>2</v>
      </c>
      <c r="D25" t="s">
        <v>15</v>
      </c>
      <c r="E25" t="s">
        <v>1</v>
      </c>
      <c r="F25" t="s">
        <v>3</v>
      </c>
    </row>
    <row r="26" spans="1:13" x14ac:dyDescent="0.2">
      <c r="A26" t="s">
        <v>59</v>
      </c>
      <c r="B26" t="s">
        <v>19</v>
      </c>
      <c r="C26" t="s">
        <v>60</v>
      </c>
      <c r="D26" t="s">
        <v>61</v>
      </c>
      <c r="E26" t="s">
        <v>19</v>
      </c>
      <c r="F26" t="s">
        <v>62</v>
      </c>
      <c r="G26" t="s">
        <v>8</v>
      </c>
      <c r="H26" t="s">
        <v>63</v>
      </c>
      <c r="I26" t="s">
        <v>64</v>
      </c>
      <c r="J26" t="s">
        <v>6</v>
      </c>
    </row>
    <row r="27" spans="1:13" x14ac:dyDescent="0.2">
      <c r="A27" t="s">
        <v>65</v>
      </c>
      <c r="B27" t="s">
        <v>66</v>
      </c>
      <c r="C27" t="s">
        <v>67</v>
      </c>
      <c r="D27" t="s">
        <v>69</v>
      </c>
      <c r="E27" t="s">
        <v>68</v>
      </c>
      <c r="F27" t="s">
        <v>70</v>
      </c>
      <c r="G27" t="s">
        <v>71</v>
      </c>
      <c r="H27" t="s">
        <v>72</v>
      </c>
      <c r="I27" t="s">
        <v>73</v>
      </c>
    </row>
    <row r="28" spans="1:13" x14ac:dyDescent="0.2">
      <c r="A28" t="s">
        <v>80</v>
      </c>
      <c r="B28" t="s">
        <v>81</v>
      </c>
      <c r="C28" t="s">
        <v>82</v>
      </c>
      <c r="D28" t="s">
        <v>83</v>
      </c>
    </row>
    <row r="29" spans="1:13" x14ac:dyDescent="0.2">
      <c r="A2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3" sqref="B13"/>
    </sheetView>
  </sheetViews>
  <sheetFormatPr baseColWidth="10" defaultRowHeight="16" x14ac:dyDescent="0.2"/>
  <cols>
    <col min="1" max="1" width="20.83203125" bestFit="1" customWidth="1"/>
    <col min="6" max="6" width="15" bestFit="1" customWidth="1"/>
  </cols>
  <sheetData>
    <row r="1" spans="1:9" x14ac:dyDescent="0.2">
      <c r="A1" t="s">
        <v>87</v>
      </c>
      <c r="B1">
        <v>8416</v>
      </c>
    </row>
    <row r="2" spans="1:9" x14ac:dyDescent="0.2">
      <c r="A2" t="s">
        <v>88</v>
      </c>
      <c r="B2">
        <v>4488</v>
      </c>
      <c r="C2">
        <f>B2/$B$1</f>
        <v>0.53326996197718635</v>
      </c>
    </row>
    <row r="3" spans="1:9" x14ac:dyDescent="0.2">
      <c r="A3" t="s">
        <v>89</v>
      </c>
      <c r="B3">
        <v>3928</v>
      </c>
      <c r="C3">
        <f>B3/$B$1</f>
        <v>0.46673003802281371</v>
      </c>
      <c r="E3" s="5"/>
      <c r="F3" s="5"/>
      <c r="G3" s="6" t="s">
        <v>90</v>
      </c>
      <c r="H3" s="6" t="s">
        <v>91</v>
      </c>
      <c r="I3" s="5"/>
    </row>
    <row r="4" spans="1:9" x14ac:dyDescent="0.2">
      <c r="E4" s="5"/>
      <c r="F4" s="5"/>
      <c r="G4" s="5" t="s">
        <v>89</v>
      </c>
      <c r="H4" s="5" t="s">
        <v>88</v>
      </c>
      <c r="I4" s="5"/>
    </row>
    <row r="5" spans="1:9" x14ac:dyDescent="0.2">
      <c r="A5" s="7" t="s">
        <v>92</v>
      </c>
      <c r="B5" s="8">
        <v>3796</v>
      </c>
      <c r="C5" s="9">
        <f>B5/$B$1</f>
        <v>0.45104562737642584</v>
      </c>
      <c r="E5" s="6" t="s">
        <v>93</v>
      </c>
      <c r="F5" s="5" t="s">
        <v>94</v>
      </c>
      <c r="G5" s="5">
        <v>3928</v>
      </c>
      <c r="H5" s="5">
        <v>2404</v>
      </c>
      <c r="I5" s="5"/>
    </row>
    <row r="6" spans="1:9" x14ac:dyDescent="0.2">
      <c r="A6" s="10" t="s">
        <v>96</v>
      </c>
      <c r="B6" s="11">
        <v>2084</v>
      </c>
      <c r="C6" s="12">
        <f>B6/$B$1</f>
        <v>0.24762357414448669</v>
      </c>
      <c r="E6" s="6" t="s">
        <v>95</v>
      </c>
      <c r="F6" s="5" t="s">
        <v>92</v>
      </c>
      <c r="G6" s="5">
        <v>0</v>
      </c>
      <c r="H6" s="5">
        <v>2084</v>
      </c>
      <c r="I6" s="5">
        <f>G6+H6</f>
        <v>2084</v>
      </c>
    </row>
    <row r="7" spans="1:9" x14ac:dyDescent="0.2">
      <c r="A7" s="10"/>
      <c r="B7" s="11"/>
      <c r="C7" s="12"/>
      <c r="E7" s="5"/>
      <c r="F7" s="5"/>
      <c r="G7" s="5"/>
      <c r="H7" s="5">
        <f>H5+H6</f>
        <v>4488</v>
      </c>
      <c r="I7" s="5">
        <f>G5+H5+G6+H6</f>
        <v>8416</v>
      </c>
    </row>
    <row r="8" spans="1:9" x14ac:dyDescent="0.2">
      <c r="A8" s="10" t="s">
        <v>97</v>
      </c>
      <c r="B8" s="11">
        <f>C6/(C5*$C$2)</f>
        <v>1.0294953502044557</v>
      </c>
      <c r="C8" s="12"/>
    </row>
    <row r="9" spans="1:9" x14ac:dyDescent="0.2">
      <c r="A9" s="13" t="s">
        <v>98</v>
      </c>
      <c r="B9" s="14">
        <f>C6-C5*$C$2</f>
        <v>7.0944895834839095E-3</v>
      </c>
      <c r="C9" s="15"/>
    </row>
    <row r="12" spans="1:9" x14ac:dyDescent="0.2">
      <c r="A12" s="7" t="s">
        <v>99</v>
      </c>
      <c r="B12" s="8">
        <v>3808</v>
      </c>
      <c r="C12" s="9">
        <f>B12/$B$1</f>
        <v>0.45247148288973382</v>
      </c>
    </row>
    <row r="13" spans="1:9" x14ac:dyDescent="0.2">
      <c r="A13" s="10" t="s">
        <v>100</v>
      </c>
      <c r="B13" s="11">
        <v>3688</v>
      </c>
      <c r="C13" s="12">
        <f>B13/$B$1</f>
        <v>0.43821292775665399</v>
      </c>
    </row>
    <row r="14" spans="1:9" ht="48" x14ac:dyDescent="0.2">
      <c r="A14" s="10"/>
      <c r="B14" s="11"/>
      <c r="C14" s="12"/>
      <c r="E14" s="16" t="s">
        <v>103</v>
      </c>
      <c r="F14">
        <v>3544</v>
      </c>
      <c r="G14">
        <f>F14/B1</f>
        <v>0.42110266159695819</v>
      </c>
    </row>
    <row r="15" spans="1:9" x14ac:dyDescent="0.2">
      <c r="A15" s="10" t="s">
        <v>97</v>
      </c>
      <c r="B15" s="11">
        <f>C13/(C12*$C$2)</f>
        <v>1.8161296604203176</v>
      </c>
      <c r="C15" s="12"/>
    </row>
    <row r="16" spans="1:9" x14ac:dyDescent="0.2">
      <c r="A16" s="13" t="s">
        <v>98</v>
      </c>
      <c r="B16" s="14">
        <f>C13-C12*$C$2</f>
        <v>0.1969234772802845</v>
      </c>
      <c r="C16" s="15"/>
      <c r="E16" t="s">
        <v>97</v>
      </c>
      <c r="F16">
        <f>G14/C12*C19</f>
        <v>0.65023205099530301</v>
      </c>
    </row>
    <row r="17" spans="1:6" x14ac:dyDescent="0.2">
      <c r="E17" t="s">
        <v>98</v>
      </c>
      <c r="F17">
        <f>G14-C12*C19</f>
        <v>0.10497477193540466</v>
      </c>
    </row>
    <row r="19" spans="1:6" x14ac:dyDescent="0.2">
      <c r="A19" s="7" t="s">
        <v>101</v>
      </c>
      <c r="B19" s="8">
        <v>5880</v>
      </c>
      <c r="C19" s="9">
        <f>B19/$B$1</f>
        <v>0.6986692015209125</v>
      </c>
    </row>
    <row r="20" spans="1:6" x14ac:dyDescent="0.2">
      <c r="A20" s="10" t="s">
        <v>102</v>
      </c>
      <c r="B20" s="11">
        <v>4176</v>
      </c>
      <c r="C20" s="12">
        <f>B20/$B$1</f>
        <v>0.49619771863117873</v>
      </c>
    </row>
    <row r="21" spans="1:6" x14ac:dyDescent="0.2">
      <c r="A21" s="10"/>
      <c r="B21" s="11"/>
      <c r="C21" s="12"/>
    </row>
    <row r="22" spans="1:6" x14ac:dyDescent="0.2">
      <c r="A22" s="10" t="s">
        <v>97</v>
      </c>
      <c r="B22" s="11">
        <f>C20/(C19*$C$2)</f>
        <v>1.3317908981774529</v>
      </c>
      <c r="C22" s="12"/>
    </row>
    <row r="23" spans="1:6" x14ac:dyDescent="0.2">
      <c r="A23" s="13" t="s">
        <v>98</v>
      </c>
      <c r="B23" s="14">
        <f>C20-C19*$C$2</f>
        <v>0.1236184201014906</v>
      </c>
      <c r="C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2017-07-02T11:00:50Z</dcterms:modified>
</cp:coreProperties>
</file>