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eat Lakes\Courses\Finance and Risk Analytics\Assessments\GroupAssignment\Submission\"/>
    </mc:Choice>
  </mc:AlternateContent>
  <xr:revisionPtr revIDLastSave="0" documentId="13_ncr:1_{2BFF7CF6-9A33-405A-AFFD-5EE6A41D47A5}" xr6:coauthVersionLast="44" xr6:coauthVersionMax="44" xr10:uidLastSave="{00000000-0000-0000-0000-000000000000}"/>
  <bookViews>
    <workbookView xWindow="-120" yWindow="-120" windowWidth="20730" windowHeight="11160" xr2:uid="{B033E5E1-45C2-47B7-B70A-0BF84D4A6836}"/>
  </bookViews>
  <sheets>
    <sheet name="BSE Top 100 As on 05 Sep 19" sheetId="1" r:id="rId1"/>
    <sheet name="10 Selected Stocks" sheetId="3" r:id="rId2"/>
    <sheet name="Risk Metrics" sheetId="7" r:id="rId3"/>
    <sheet name="Portfolio 1" sheetId="4" r:id="rId4"/>
    <sheet name="Portfolio 2" sheetId="5" r:id="rId5"/>
    <sheet name="Portfolio 3" sheetId="6" r:id="rId6"/>
    <sheet name="Portfolio 4" sheetId="8" r:id="rId7"/>
    <sheet name="ComparePortfolios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8" l="1"/>
  <c r="G5" i="8"/>
  <c r="G6" i="8"/>
  <c r="G7" i="8"/>
  <c r="G8" i="8"/>
  <c r="G4" i="8"/>
  <c r="G9" i="6"/>
  <c r="G5" i="6"/>
  <c r="G6" i="6"/>
  <c r="G7" i="6"/>
  <c r="G8" i="6"/>
  <c r="G4" i="6"/>
  <c r="F11" i="5"/>
  <c r="F7" i="5"/>
  <c r="F8" i="5"/>
  <c r="F9" i="5"/>
  <c r="F10" i="5"/>
  <c r="F6" i="5"/>
  <c r="I11" i="4"/>
  <c r="I7" i="4"/>
  <c r="I8" i="4"/>
  <c r="I9" i="4"/>
  <c r="I10" i="4"/>
  <c r="I6" i="4"/>
  <c r="I11" i="8"/>
  <c r="I13" i="8"/>
  <c r="I11" i="6"/>
  <c r="I13" i="6"/>
  <c r="H13" i="5"/>
  <c r="H15" i="5"/>
  <c r="K11" i="4"/>
  <c r="K13" i="4"/>
</calcChain>
</file>

<file path=xl/sharedStrings.xml><?xml version="1.0" encoding="utf-8"?>
<sst xmlns="http://schemas.openxmlformats.org/spreadsheetml/2006/main" count="368" uniqueCount="190">
  <si>
    <t>Security Code</t>
  </si>
  <si>
    <t>Security Name</t>
  </si>
  <si>
    <t>Close</t>
  </si>
  <si>
    <t>Market Capitalization(Cr)</t>
  </si>
  <si>
    <t>TATA CONSULTANCY SERVICES LTD.</t>
  </si>
  <si>
    <t>RELIANCE INDUSTRIES LTD.</t>
  </si>
  <si>
    <t>HDFC Bank Ltd</t>
  </si>
  <si>
    <t>HINDUSTAN UNILEVER LTD.</t>
  </si>
  <si>
    <t>INFOSYS LTD.</t>
  </si>
  <si>
    <t>HOUSING DEVELOPMENT FINANCE CORP.LTD.</t>
  </si>
  <si>
    <t>ITC LTD.</t>
  </si>
  <si>
    <t>KOTAK MAHINDRA BANK LTD.</t>
  </si>
  <si>
    <t>ICICI BANK LTD.</t>
  </si>
  <si>
    <t>STATE BANK OF INDIA</t>
  </si>
  <si>
    <t>Bajaj Finance Limited</t>
  </si>
  <si>
    <t>LARSEN &amp; TOUBRO LTD.</t>
  </si>
  <si>
    <t>MARUTI SUZUKI INDIA LTD.</t>
  </si>
  <si>
    <t>BHARTI AIRTEL LTD.</t>
  </si>
  <si>
    <t>AXIS BANK LTD.</t>
  </si>
  <si>
    <t>OIL AND NATURAL GAS CORPORATION LTD.</t>
  </si>
  <si>
    <t>WIPRO LTD.</t>
  </si>
  <si>
    <t>HCL TECHNOLOGIES LTD.</t>
  </si>
  <si>
    <t>ASIAN PAINTS LTD.</t>
  </si>
  <si>
    <t>NTPC LTD.</t>
  </si>
  <si>
    <t>NESTLE INDIA LTD.</t>
  </si>
  <si>
    <t>INDIAN OIL CORPORATION LTD.</t>
  </si>
  <si>
    <t>COAL INDIA LTD.</t>
  </si>
  <si>
    <t>BAJAJ FINSERV LTD.</t>
  </si>
  <si>
    <t>ULTRATECH CEMENT LTD.</t>
  </si>
  <si>
    <t>HDFC Life Insurance Company Ltd</t>
  </si>
  <si>
    <t>POWER GRID CORPORATION OF INDIA LTD.</t>
  </si>
  <si>
    <t>SUN PHARMACEUTICAL INDUSTRIES LTD.</t>
  </si>
  <si>
    <t>Avenue Supermarts Ltd</t>
  </si>
  <si>
    <t>Titan Company Limited</t>
  </si>
  <si>
    <t>HINDUSTAN ZINC LTD.</t>
  </si>
  <si>
    <t>INDUSIND BANK LTD.</t>
  </si>
  <si>
    <t>SBI Life Insurance Company Ltd</t>
  </si>
  <si>
    <t>BHARAT PETROLEUM CORPORATION LTD.</t>
  </si>
  <si>
    <t>BAJAJ AUTO LTD.</t>
  </si>
  <si>
    <t>DABUR INDIA LTD.</t>
  </si>
  <si>
    <t>ADANI PORTS AND SPECIAL ECONOMIC ZONE LTD.</t>
  </si>
  <si>
    <t>PIDILITE INDUSTRIES LTD.</t>
  </si>
  <si>
    <t>TECH MAHINDRA LTD.</t>
  </si>
  <si>
    <t>BRITANNIA INDUSTRIES LTD.</t>
  </si>
  <si>
    <t>MAHINDRA &amp; MAHINDRA LTD.</t>
  </si>
  <si>
    <t>InterGlobe Aviation Ltd</t>
  </si>
  <si>
    <t>SHREE CEMENT LTD.</t>
  </si>
  <si>
    <t>ICICI Prudential Life Insurance Company Ltd</t>
  </si>
  <si>
    <t>GODREJ CONSUMER PRODUCTS LTD.</t>
  </si>
  <si>
    <t>GAIL (INDIA) LTD.</t>
  </si>
  <si>
    <t>HDFC Asset Management Company Ltd</t>
  </si>
  <si>
    <t>Bandhan Bank Ltd</t>
  </si>
  <si>
    <t>ICICI Lombard General Insurance Company Ltd</t>
  </si>
  <si>
    <t>JSW STEEL LTD.</t>
  </si>
  <si>
    <t>HERO MOTOCORP LTD.</t>
  </si>
  <si>
    <t>Vedanta Limited</t>
  </si>
  <si>
    <t>MARICO LTD.</t>
  </si>
  <si>
    <t>BHARTI INFRATEL LTD.</t>
  </si>
  <si>
    <t>GRASIM INDUSTRIES LTD.</t>
  </si>
  <si>
    <t>DR.REDDY'S LABORATORIES LTD.</t>
  </si>
  <si>
    <t>UNITED SPIRITS LTD.</t>
  </si>
  <si>
    <t>UPL Limited</t>
  </si>
  <si>
    <t>DIVI'S LABORATORIES LTD.</t>
  </si>
  <si>
    <t>EICHER MOTORS LTD.</t>
  </si>
  <si>
    <t>SIEMENS LTD.</t>
  </si>
  <si>
    <t>HINDALCO INDUSTRIES LTD.</t>
  </si>
  <si>
    <t>HAVELLS INDIA LTD.</t>
  </si>
  <si>
    <t>HINDUSTAN PETROLEUM CORPORATION LTD.</t>
  </si>
  <si>
    <t>BOSCH LTD.</t>
  </si>
  <si>
    <t>PETRONET LNG LTD.</t>
  </si>
  <si>
    <t>TATA STEEL LTD.</t>
  </si>
  <si>
    <t>DLF LTD.</t>
  </si>
  <si>
    <t>CIPLA LTD.</t>
  </si>
  <si>
    <t>PIRAMAL ENTERPRISES LTD.</t>
  </si>
  <si>
    <t>AMBUJA CEMENTS LTD.</t>
  </si>
  <si>
    <t>BAJAJ HOLDINGS &amp; INVESTMENT LTD.</t>
  </si>
  <si>
    <t>BANK OF BARODA</t>
  </si>
  <si>
    <t>AUROBINDO PHARMA LTD.</t>
  </si>
  <si>
    <t>BERGER PAINTS INDIA LTD.</t>
  </si>
  <si>
    <t>UNITED BREWERIES LTD.-$</t>
  </si>
  <si>
    <t>LUPIN LTD.</t>
  </si>
  <si>
    <t>ZEE ENTERTAINMENT ENTERPRISES LTD.</t>
  </si>
  <si>
    <t>TATA MOTORS LTD.</t>
  </si>
  <si>
    <t>COLGATE-PALMOLIVE (INDIA) LTD.</t>
  </si>
  <si>
    <t>GLAXOSMITHKLINE CONSUMER HEALTHCARE LTD.</t>
  </si>
  <si>
    <t>PROCTER &amp; GAMBLE HYGIENE &amp; HEALTH CARE LTD.</t>
  </si>
  <si>
    <t>CONTAINER CORPORATION OF INDIA LTD.</t>
  </si>
  <si>
    <t>Embassy Office Parks REIT</t>
  </si>
  <si>
    <t>MOTHERSON SUMI SYSTEMS LTD.</t>
  </si>
  <si>
    <t>General Insurance Corporation of India</t>
  </si>
  <si>
    <t>TORRENT PHARMACEUTICALS LTD.</t>
  </si>
  <si>
    <t>Larsen &amp; Toubro Infotech Ltd</t>
  </si>
  <si>
    <t>PUNJAB NATIONAL BANK</t>
  </si>
  <si>
    <t>REC Ltd</t>
  </si>
  <si>
    <t>ABB India Limited</t>
  </si>
  <si>
    <t>BIOCON LTD.</t>
  </si>
  <si>
    <t>POWER FINANCE CORPORATION LTD.</t>
  </si>
  <si>
    <t>ACC LTD.</t>
  </si>
  <si>
    <t>INFO EDGE (INDIA) LTD.</t>
  </si>
  <si>
    <t>BHARAT ELECTRONICS LTD.</t>
  </si>
  <si>
    <t>Adani Transmission Ltd</t>
  </si>
  <si>
    <t>ORACLE FINANCIAL SERVICES SOFTWARE LTD.</t>
  </si>
  <si>
    <t>KANSAI NEROLAC PAINTS LTD.</t>
  </si>
  <si>
    <t>NMDC LTD.</t>
  </si>
  <si>
    <t>TCS</t>
  </si>
  <si>
    <t>RELIANCE</t>
  </si>
  <si>
    <t>HDFCBANK</t>
  </si>
  <si>
    <t>ITC</t>
  </si>
  <si>
    <t>LT</t>
  </si>
  <si>
    <t>MARUTI</t>
  </si>
  <si>
    <t>ASIANPAINT</t>
  </si>
  <si>
    <t>ULTRACEMCO</t>
  </si>
  <si>
    <t>SBIN</t>
  </si>
  <si>
    <t>COLPAL</t>
  </si>
  <si>
    <t>S.No</t>
  </si>
  <si>
    <t>Stock Code</t>
  </si>
  <si>
    <t>VaR</t>
  </si>
  <si>
    <t>CVaR</t>
  </si>
  <si>
    <t>CAPM.Beta</t>
  </si>
  <si>
    <t>Low risk based on VaR and CVaR</t>
  </si>
  <si>
    <t>High returns based on Beta value. More volatile in the selected list.</t>
  </si>
  <si>
    <t>Low Risk</t>
  </si>
  <si>
    <t>High Return</t>
  </si>
  <si>
    <t>&gt; #Calculate Portfolio VaR and CVaR of your Portfolio</t>
  </si>
  <si>
    <t>&gt; VaR(Port.returns,p=0.99,weights=weights,portfolio_method = "component", method = "historical")</t>
  </si>
  <si>
    <t>$`hVaR`</t>
  </si>
  <si>
    <t xml:space="preserve"> hVaR 99% </t>
  </si>
  <si>
    <t>$contribution</t>
  </si>
  <si>
    <t xml:space="preserve">    COLPAL.BO ASIANPAINT.BO   HDFCBANK.BO </t>
  </si>
  <si>
    <t xml:space="preserve">    MARUTI.BO   RELIANCE.BO </t>
  </si>
  <si>
    <t>$pct_contrib_hVaR</t>
  </si>
  <si>
    <t xml:space="preserve">   0.10233669    0.68117273    0.15251048 </t>
  </si>
  <si>
    <t xml:space="preserve">   0.03028556    0.03369453 </t>
  </si>
  <si>
    <t>&gt; CVaR(Port.returns,p=0.99,weights=weights,portfolio_method = "component", method = "historical")</t>
  </si>
  <si>
    <t>$`-r_exceed/c_exceed`</t>
  </si>
  <si>
    <t>[1] 0.04672486</t>
  </si>
  <si>
    <t>$c_exceed</t>
  </si>
  <si>
    <t>[1] 26</t>
  </si>
  <si>
    <t>$pct_contrib_hES</t>
  </si>
  <si>
    <t xml:space="preserve">   0.19620483    0.33304072    0.37102653 </t>
  </si>
  <si>
    <t xml:space="preserve">   0.04007965    0.05964827 </t>
  </si>
  <si>
    <t>&gt; CAPM.beta(port_rets, bench_ret, Rf = rf)</t>
  </si>
  <si>
    <t>[1] 0.1115309</t>
  </si>
  <si>
    <t>&gt;</t>
  </si>
  <si>
    <t xml:space="preserve">       ITC.BO     MARUTI.BO         LT.BO </t>
  </si>
  <si>
    <t xml:space="preserve">      SBIN.BO     COLPAL.BO </t>
  </si>
  <si>
    <t xml:space="preserve">      ITC.BO    MARUTI.BO        LT.BO      SBIN.BO </t>
  </si>
  <si>
    <t xml:space="preserve">0.9740286372 0.0096516353 0.0074624351 0.0080808401 </t>
  </si>
  <si>
    <t xml:space="preserve">   COLPAL.BO </t>
  </si>
  <si>
    <t>[1] 0.07428188</t>
  </si>
  <si>
    <t>[1] 16</t>
  </si>
  <si>
    <t xml:space="preserve">    ITC.BO  MARUTI.BO      LT.BO    SBIN.BO </t>
  </si>
  <si>
    <t xml:space="preserve">0.28453433 0.17046791 0.29751541 0.21839107 </t>
  </si>
  <si>
    <t xml:space="preserve"> COLPAL.BO </t>
  </si>
  <si>
    <t>[1] 0.1084881</t>
  </si>
  <si>
    <t xml:space="preserve">  hVaR 99% </t>
  </si>
  <si>
    <t xml:space="preserve">    COLPAL.BO     MARUTI.BO ASIANPAINT.BO </t>
  </si>
  <si>
    <t xml:space="preserve">  HDFCBANK.BO       SBIN.BO </t>
  </si>
  <si>
    <t xml:space="preserve">   0.03112107    0.10146333    0.55705659 </t>
  </si>
  <si>
    <t xml:space="preserve">   0.08076551    0.22959350 </t>
  </si>
  <si>
    <t>[1] 0.0447818</t>
  </si>
  <si>
    <t>[1] 34</t>
  </si>
  <si>
    <t xml:space="preserve">   0.07386806    0.15993637    0.28081399 </t>
  </si>
  <si>
    <t xml:space="preserve">   0.23547807    0.24990351 </t>
  </si>
  <si>
    <t>[1] 0.1059993</t>
  </si>
  <si>
    <t xml:space="preserve">hVaR 99% </t>
  </si>
  <si>
    <t xml:space="preserve">    COLPAL.BO     MARUTI.BO         LT.BO </t>
  </si>
  <si>
    <t xml:space="preserve">      SBIN.BO   RELIANCE.BO </t>
  </si>
  <si>
    <t xml:space="preserve">  COLPAL.BO   MARUTI.BO       LT.BO     SBIN.BO </t>
  </si>
  <si>
    <t xml:space="preserve"> 0.03562791  0.13612296  0.20600865  0.42364921 </t>
  </si>
  <si>
    <t xml:space="preserve">RELIANCE.BO </t>
  </si>
  <si>
    <t>[1] 0.05908537</t>
  </si>
  <si>
    <t>[1] 28</t>
  </si>
  <si>
    <t xml:space="preserve"> 0.06359391  0.18110848  0.16575029  0.30391471 </t>
  </si>
  <si>
    <t>[1] 0.1076719</t>
  </si>
  <si>
    <t>Stock</t>
  </si>
  <si>
    <t>Amount</t>
  </si>
  <si>
    <t>Total Investment</t>
  </si>
  <si>
    <t>Allocation(%)</t>
  </si>
  <si>
    <t>Total</t>
  </si>
  <si>
    <t>r_exceed/c_exceed</t>
  </si>
  <si>
    <t>c_exceed</t>
  </si>
  <si>
    <t>Beta</t>
  </si>
  <si>
    <t>Remarks</t>
  </si>
  <si>
    <t>Portfolio1</t>
  </si>
  <si>
    <t>Portfolio risk lessesr than all stocks in the folio</t>
  </si>
  <si>
    <t>Portfolio2</t>
  </si>
  <si>
    <t>Portfolio risk greater than COLPAL and lessesr than all other stocks in the folio</t>
  </si>
  <si>
    <t>Portfolio3</t>
  </si>
  <si>
    <t>Portfolio4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</si>
</sst>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Calibri"/>
      <family val="2"/>
      <scheme val="minor"/>
    </font>
    <font>
      <sz val="10"/>
      <color rgb="FF0000FF"/>
      <name val="Lucida Console"/>
      <family val="3"/>
    </font>
    <font>
      <sz val="11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Alignment="1"/>
    <xf numFmtId="0" fontId="0" fillId="0" borderId="1" xfId="0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/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0</xdr:rowOff>
    </xdr:from>
    <xdr:to>
      <xdr:col>10</xdr:col>
      <xdr:colOff>122786</xdr:colOff>
      <xdr:row>54</xdr:row>
      <xdr:rowOff>9214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C926B4-F012-47FF-89C4-F77C083E7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10500"/>
          <a:ext cx="8314286" cy="2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12</xdr:col>
      <xdr:colOff>503786</xdr:colOff>
      <xdr:row>53</xdr:row>
      <xdr:rowOff>9214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782708-23BD-4CEE-8A9F-A6D972C63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7239000"/>
          <a:ext cx="8314286" cy="24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12</xdr:col>
      <xdr:colOff>589511</xdr:colOff>
      <xdr:row>53</xdr:row>
      <xdr:rowOff>9214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C92857-6098-41F8-AACC-0E860C7B8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7239000"/>
          <a:ext cx="8314286" cy="24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13</xdr:col>
      <xdr:colOff>256136</xdr:colOff>
      <xdr:row>52</xdr:row>
      <xdr:rowOff>9214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086CF0-BEAF-4080-AB34-2A8713099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239000"/>
          <a:ext cx="8314286" cy="2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seindia.com/stock-share-price/hdfc-life-insurance-company-ltd/hdfclife/540777/" TargetMode="External"/><Relationship Id="rId21" Type="http://schemas.openxmlformats.org/officeDocument/2006/relationships/hyperlink" Target="https://www.bseindia.com/stock-share-price/nestle-india-ltd/nestleind/500790/" TargetMode="External"/><Relationship Id="rId42" Type="http://schemas.openxmlformats.org/officeDocument/2006/relationships/hyperlink" Target="https://www.bseindia.com/stock-share-price/interglobe-aviation-ltd/indigo/539448/" TargetMode="External"/><Relationship Id="rId47" Type="http://schemas.openxmlformats.org/officeDocument/2006/relationships/hyperlink" Target="https://www.bseindia.com/stock-share-price/hdfc-asset-management-company-ltd/hdfcamc/541729/" TargetMode="External"/><Relationship Id="rId63" Type="http://schemas.openxmlformats.org/officeDocument/2006/relationships/hyperlink" Target="https://www.bseindia.com/stock-share-price/havells-india-ltd/havells/517354/" TargetMode="External"/><Relationship Id="rId68" Type="http://schemas.openxmlformats.org/officeDocument/2006/relationships/hyperlink" Target="https://www.bseindia.com/stock-share-price/dlf-ltd/dlf/532868/" TargetMode="External"/><Relationship Id="rId84" Type="http://schemas.openxmlformats.org/officeDocument/2006/relationships/hyperlink" Target="https://www.bseindia.com/stock-share-price/embassy-office-parks-reit/embassy/542602/" TargetMode="External"/><Relationship Id="rId89" Type="http://schemas.openxmlformats.org/officeDocument/2006/relationships/hyperlink" Target="https://www.bseindia.com/stock-share-price/punjab-national-bank/pnb/532461/" TargetMode="External"/><Relationship Id="rId16" Type="http://schemas.openxmlformats.org/officeDocument/2006/relationships/hyperlink" Target="https://www.bseindia.com/stock-share-price/oil-and-natural-gas-corporation-ltd/ongc/500312/" TargetMode="External"/><Relationship Id="rId11" Type="http://schemas.openxmlformats.org/officeDocument/2006/relationships/hyperlink" Target="https://www.bseindia.com/stock-share-price/bajaj-finance-limited/bajfinance/500034/" TargetMode="External"/><Relationship Id="rId32" Type="http://schemas.openxmlformats.org/officeDocument/2006/relationships/hyperlink" Target="https://www.bseindia.com/stock-share-price/indusind-bank-ltd/indusindbk/532187/" TargetMode="External"/><Relationship Id="rId37" Type="http://schemas.openxmlformats.org/officeDocument/2006/relationships/hyperlink" Target="https://www.bseindia.com/stock-share-price/adani-ports-and-special-economic-zone-ltd/adaniports/532921/" TargetMode="External"/><Relationship Id="rId53" Type="http://schemas.openxmlformats.org/officeDocument/2006/relationships/hyperlink" Target="https://www.bseindia.com/stock-share-price/marico-ltd/marico/531642/" TargetMode="External"/><Relationship Id="rId58" Type="http://schemas.openxmlformats.org/officeDocument/2006/relationships/hyperlink" Target="https://www.bseindia.com/stock-share-price/upl-limited/upl/512070/" TargetMode="External"/><Relationship Id="rId74" Type="http://schemas.openxmlformats.org/officeDocument/2006/relationships/hyperlink" Target="https://www.bseindia.com/stock-share-price/aurobindo-pharma-ltd/auropharma/524804/" TargetMode="External"/><Relationship Id="rId79" Type="http://schemas.openxmlformats.org/officeDocument/2006/relationships/hyperlink" Target="https://www.bseindia.com/stock-share-price/tata-motors-ltd/tatamotors/500570/" TargetMode="External"/><Relationship Id="rId5" Type="http://schemas.openxmlformats.org/officeDocument/2006/relationships/hyperlink" Target="https://www.bseindia.com/stock-share-price/infosys-ltd/infy/500209/" TargetMode="External"/><Relationship Id="rId90" Type="http://schemas.openxmlformats.org/officeDocument/2006/relationships/hyperlink" Target="https://www.bseindia.com/stock-share-price/rec-ltd/recltd/532955/" TargetMode="External"/><Relationship Id="rId95" Type="http://schemas.openxmlformats.org/officeDocument/2006/relationships/hyperlink" Target="https://www.bseindia.com/stock-share-price/info-edge-(india)-ltd/naukri/532777/" TargetMode="External"/><Relationship Id="rId22" Type="http://schemas.openxmlformats.org/officeDocument/2006/relationships/hyperlink" Target="https://www.bseindia.com/stock-share-price/indian-oil-corporation-ltd/ioc/530965/" TargetMode="External"/><Relationship Id="rId27" Type="http://schemas.openxmlformats.org/officeDocument/2006/relationships/hyperlink" Target="https://www.bseindia.com/stock-share-price/power-grid-corporation-of-india-ltd/powergrid/532898/" TargetMode="External"/><Relationship Id="rId43" Type="http://schemas.openxmlformats.org/officeDocument/2006/relationships/hyperlink" Target="https://www.bseindia.com/stock-share-price/shree-cement-ltd/shreecem/500387/" TargetMode="External"/><Relationship Id="rId48" Type="http://schemas.openxmlformats.org/officeDocument/2006/relationships/hyperlink" Target="https://www.bseindia.com/stock-share-price/bandhan-bank-ltd/bandhanbnk/541153/" TargetMode="External"/><Relationship Id="rId64" Type="http://schemas.openxmlformats.org/officeDocument/2006/relationships/hyperlink" Target="https://www.bseindia.com/stock-share-price/hindustan-petroleum-corporation-ltd/hindpetro/500104/" TargetMode="External"/><Relationship Id="rId69" Type="http://schemas.openxmlformats.org/officeDocument/2006/relationships/hyperlink" Target="https://www.bseindia.com/stock-share-price/cipla-ltd/cipla/500087/" TargetMode="External"/><Relationship Id="rId80" Type="http://schemas.openxmlformats.org/officeDocument/2006/relationships/hyperlink" Target="https://www.bseindia.com/stock-share-price/colgate-palmolive-(india)-ltd/colpal/500830/" TargetMode="External"/><Relationship Id="rId85" Type="http://schemas.openxmlformats.org/officeDocument/2006/relationships/hyperlink" Target="https://www.bseindia.com/stock-share-price/motherson-sumi-systems-ltd/mothersumi/517334/" TargetMode="External"/><Relationship Id="rId12" Type="http://schemas.openxmlformats.org/officeDocument/2006/relationships/hyperlink" Target="https://www.bseindia.com/stock-share-price/larsen--toubro-ltd/lt/500510/" TargetMode="External"/><Relationship Id="rId17" Type="http://schemas.openxmlformats.org/officeDocument/2006/relationships/hyperlink" Target="https://www.bseindia.com/stock-share-price/wipro-ltd/wipro/507685/" TargetMode="External"/><Relationship Id="rId25" Type="http://schemas.openxmlformats.org/officeDocument/2006/relationships/hyperlink" Target="https://www.bseindia.com/stock-share-price/ultratech-cement-ltd/ultracemco/532538/" TargetMode="External"/><Relationship Id="rId33" Type="http://schemas.openxmlformats.org/officeDocument/2006/relationships/hyperlink" Target="https://www.bseindia.com/stock-share-price/sbi-life-insurance-company-ltd/sbilife/540719/" TargetMode="External"/><Relationship Id="rId38" Type="http://schemas.openxmlformats.org/officeDocument/2006/relationships/hyperlink" Target="https://www.bseindia.com/stock-share-price/pidilite-industries-ltd/pidilitind/500331/" TargetMode="External"/><Relationship Id="rId46" Type="http://schemas.openxmlformats.org/officeDocument/2006/relationships/hyperlink" Target="https://www.bseindia.com/stock-share-price/gail-(india)-ltd/gail/532155/" TargetMode="External"/><Relationship Id="rId59" Type="http://schemas.openxmlformats.org/officeDocument/2006/relationships/hyperlink" Target="https://www.bseindia.com/stock-share-price/divis-laboratories-ltd/divislab/532488/" TargetMode="External"/><Relationship Id="rId67" Type="http://schemas.openxmlformats.org/officeDocument/2006/relationships/hyperlink" Target="https://www.bseindia.com/stock-share-price/tata-steel-ltd/tatasteel/500470/" TargetMode="External"/><Relationship Id="rId20" Type="http://schemas.openxmlformats.org/officeDocument/2006/relationships/hyperlink" Target="https://www.bseindia.com/stock-share-price/ntpc-ltd/ntpc/532555/" TargetMode="External"/><Relationship Id="rId41" Type="http://schemas.openxmlformats.org/officeDocument/2006/relationships/hyperlink" Target="https://www.bseindia.com/stock-share-price/mahindra--mahindra-ltd/mm/500520/" TargetMode="External"/><Relationship Id="rId54" Type="http://schemas.openxmlformats.org/officeDocument/2006/relationships/hyperlink" Target="https://www.bseindia.com/stock-share-price/bharti-infratel-ltd/infratel/534816/" TargetMode="External"/><Relationship Id="rId62" Type="http://schemas.openxmlformats.org/officeDocument/2006/relationships/hyperlink" Target="https://www.bseindia.com/stock-share-price/hindalco-industries-ltd/hindalco/500440/" TargetMode="External"/><Relationship Id="rId70" Type="http://schemas.openxmlformats.org/officeDocument/2006/relationships/hyperlink" Target="https://www.bseindia.com/stock-share-price/piramal-enterprises-ltd/pel/500302/" TargetMode="External"/><Relationship Id="rId75" Type="http://schemas.openxmlformats.org/officeDocument/2006/relationships/hyperlink" Target="https://www.bseindia.com/stock-share-price/berger-paints-india-ltd/bergepaint/509480/" TargetMode="External"/><Relationship Id="rId83" Type="http://schemas.openxmlformats.org/officeDocument/2006/relationships/hyperlink" Target="https://www.bseindia.com/stock-share-price/container-corporation-of-india-ltd/concor/531344/" TargetMode="External"/><Relationship Id="rId88" Type="http://schemas.openxmlformats.org/officeDocument/2006/relationships/hyperlink" Target="https://www.bseindia.com/stock-share-price/larsen--toubro-infotech-ltd/lti/540005/" TargetMode="External"/><Relationship Id="rId91" Type="http://schemas.openxmlformats.org/officeDocument/2006/relationships/hyperlink" Target="https://www.bseindia.com/stock-share-price/abb-india-limited/abb/500002/" TargetMode="External"/><Relationship Id="rId96" Type="http://schemas.openxmlformats.org/officeDocument/2006/relationships/hyperlink" Target="https://www.bseindia.com/stock-share-price/bharat-electronics-ltd/bel/500049/" TargetMode="External"/><Relationship Id="rId1" Type="http://schemas.openxmlformats.org/officeDocument/2006/relationships/hyperlink" Target="https://www.bseindia.com/stock-share-price/tata-consultancy-services-ltd/tcs/532540/" TargetMode="External"/><Relationship Id="rId6" Type="http://schemas.openxmlformats.org/officeDocument/2006/relationships/hyperlink" Target="https://www.bseindia.com/stock-share-price/housing-development-finance-corpltd/hdfc/500010/" TargetMode="External"/><Relationship Id="rId15" Type="http://schemas.openxmlformats.org/officeDocument/2006/relationships/hyperlink" Target="https://www.bseindia.com/stock-share-price/axis-bank-ltd/axisbank/532215/" TargetMode="External"/><Relationship Id="rId23" Type="http://schemas.openxmlformats.org/officeDocument/2006/relationships/hyperlink" Target="https://www.bseindia.com/stock-share-price/coal-india-ltd/coalindia/533278/" TargetMode="External"/><Relationship Id="rId28" Type="http://schemas.openxmlformats.org/officeDocument/2006/relationships/hyperlink" Target="https://www.bseindia.com/stock-share-price/sun-pharmaceutical-industries-ltd/sunpharma/524715/" TargetMode="External"/><Relationship Id="rId36" Type="http://schemas.openxmlformats.org/officeDocument/2006/relationships/hyperlink" Target="https://www.bseindia.com/stock-share-price/dabur-india-ltd/dabur/500096/" TargetMode="External"/><Relationship Id="rId49" Type="http://schemas.openxmlformats.org/officeDocument/2006/relationships/hyperlink" Target="https://www.bseindia.com/stock-share-price/icici-lombard-general-insurance-company-ltd/icicigi/540716/" TargetMode="External"/><Relationship Id="rId57" Type="http://schemas.openxmlformats.org/officeDocument/2006/relationships/hyperlink" Target="https://www.bseindia.com/stock-share-price/united-spirits-ltd/unitdspr/532432/" TargetMode="External"/><Relationship Id="rId10" Type="http://schemas.openxmlformats.org/officeDocument/2006/relationships/hyperlink" Target="https://www.bseindia.com/stock-share-price/state-bank-of-india/sbin/500112/" TargetMode="External"/><Relationship Id="rId31" Type="http://schemas.openxmlformats.org/officeDocument/2006/relationships/hyperlink" Target="https://www.bseindia.com/stock-share-price/hindustan-zinc-ltd/hindzinc/500188/" TargetMode="External"/><Relationship Id="rId44" Type="http://schemas.openxmlformats.org/officeDocument/2006/relationships/hyperlink" Target="https://www.bseindia.com/stock-share-price/icici-prudential-life-insurance-company-ltd/icicipruli/540133/" TargetMode="External"/><Relationship Id="rId52" Type="http://schemas.openxmlformats.org/officeDocument/2006/relationships/hyperlink" Target="https://www.bseindia.com/stock-share-price/vedanta-limited/vedl/500295/" TargetMode="External"/><Relationship Id="rId60" Type="http://schemas.openxmlformats.org/officeDocument/2006/relationships/hyperlink" Target="https://www.bseindia.com/stock-share-price/eicher-motors-ltd/eichermot/505200/" TargetMode="External"/><Relationship Id="rId65" Type="http://schemas.openxmlformats.org/officeDocument/2006/relationships/hyperlink" Target="https://www.bseindia.com/stock-share-price/bosch-ltd/boschltd/500530/" TargetMode="External"/><Relationship Id="rId73" Type="http://schemas.openxmlformats.org/officeDocument/2006/relationships/hyperlink" Target="https://www.bseindia.com/stock-share-price/bank-of-baroda/bankbaroda/532134/" TargetMode="External"/><Relationship Id="rId78" Type="http://schemas.openxmlformats.org/officeDocument/2006/relationships/hyperlink" Target="https://www.bseindia.com/stock-share-price/zee-entertainment-enterprises-ltd/zeel/505537/" TargetMode="External"/><Relationship Id="rId81" Type="http://schemas.openxmlformats.org/officeDocument/2006/relationships/hyperlink" Target="https://www.bseindia.com/stock-share-price/glaxosmithkline-consumer-healthcare-ltd/gskcons/500676/" TargetMode="External"/><Relationship Id="rId86" Type="http://schemas.openxmlformats.org/officeDocument/2006/relationships/hyperlink" Target="https://www.bseindia.com/stock-share-price/general-insurance-corporation-of-india/gicre/540755/" TargetMode="External"/><Relationship Id="rId94" Type="http://schemas.openxmlformats.org/officeDocument/2006/relationships/hyperlink" Target="https://www.bseindia.com/stock-share-price/acc-ltd/acc/500410/" TargetMode="External"/><Relationship Id="rId99" Type="http://schemas.openxmlformats.org/officeDocument/2006/relationships/hyperlink" Target="https://www.bseindia.com/stock-share-price/kansai-nerolac-paints-ltd/kansainer/500165/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www.bseindia.com/stock-share-price/hindustan-unilever-ltd/hindunilvr/500696/" TargetMode="External"/><Relationship Id="rId9" Type="http://schemas.openxmlformats.org/officeDocument/2006/relationships/hyperlink" Target="https://www.bseindia.com/stock-share-price/icici-bank-ltd/icicibank/532174/" TargetMode="External"/><Relationship Id="rId13" Type="http://schemas.openxmlformats.org/officeDocument/2006/relationships/hyperlink" Target="https://www.bseindia.com/stock-share-price/maruti-suzuki-india-ltd/maruti/532500/" TargetMode="External"/><Relationship Id="rId18" Type="http://schemas.openxmlformats.org/officeDocument/2006/relationships/hyperlink" Target="https://www.bseindia.com/stock-share-price/hcl-technologies-ltd/hcltech/532281/" TargetMode="External"/><Relationship Id="rId39" Type="http://schemas.openxmlformats.org/officeDocument/2006/relationships/hyperlink" Target="https://www.bseindia.com/stock-share-price/tech-mahindra-ltd/techm/532755/" TargetMode="External"/><Relationship Id="rId34" Type="http://schemas.openxmlformats.org/officeDocument/2006/relationships/hyperlink" Target="https://www.bseindia.com/stock-share-price/bharat-petroleum-corporation-ltd/bpcl/500547/" TargetMode="External"/><Relationship Id="rId50" Type="http://schemas.openxmlformats.org/officeDocument/2006/relationships/hyperlink" Target="https://www.bseindia.com/stock-share-price/jsw-steel-ltd/jswsteel/500228/" TargetMode="External"/><Relationship Id="rId55" Type="http://schemas.openxmlformats.org/officeDocument/2006/relationships/hyperlink" Target="https://www.bseindia.com/stock-share-price/grasim-industries-ltd/grasim/500300/" TargetMode="External"/><Relationship Id="rId76" Type="http://schemas.openxmlformats.org/officeDocument/2006/relationships/hyperlink" Target="https://www.bseindia.com/stock-share-price/united-breweries-ltd/ubl/532478/" TargetMode="External"/><Relationship Id="rId97" Type="http://schemas.openxmlformats.org/officeDocument/2006/relationships/hyperlink" Target="https://www.bseindia.com/stock-share-price/adani-transmission-ltd/adanitrans/539254/" TargetMode="External"/><Relationship Id="rId7" Type="http://schemas.openxmlformats.org/officeDocument/2006/relationships/hyperlink" Target="https://www.bseindia.com/stock-share-price/itc-ltd/itc/500875/" TargetMode="External"/><Relationship Id="rId71" Type="http://schemas.openxmlformats.org/officeDocument/2006/relationships/hyperlink" Target="https://www.bseindia.com/stock-share-price/ambuja-cements-ltd/ambujacem/500425/" TargetMode="External"/><Relationship Id="rId92" Type="http://schemas.openxmlformats.org/officeDocument/2006/relationships/hyperlink" Target="https://www.bseindia.com/stock-share-price/biocon-ltd/biocon/532523/" TargetMode="External"/><Relationship Id="rId2" Type="http://schemas.openxmlformats.org/officeDocument/2006/relationships/hyperlink" Target="https://www.bseindia.com/stock-share-price/reliance-industries-ltd/reliance/500325/" TargetMode="External"/><Relationship Id="rId29" Type="http://schemas.openxmlformats.org/officeDocument/2006/relationships/hyperlink" Target="https://www.bseindia.com/stock-share-price/avenue-supermarts-ltd/dmart/540376/" TargetMode="External"/><Relationship Id="rId24" Type="http://schemas.openxmlformats.org/officeDocument/2006/relationships/hyperlink" Target="https://www.bseindia.com/stock-share-price/bajaj-finserv-ltd/bajajfinsv/532978/" TargetMode="External"/><Relationship Id="rId40" Type="http://schemas.openxmlformats.org/officeDocument/2006/relationships/hyperlink" Target="https://www.bseindia.com/stock-share-price/britannia-industries-ltd/britannia/500825/" TargetMode="External"/><Relationship Id="rId45" Type="http://schemas.openxmlformats.org/officeDocument/2006/relationships/hyperlink" Target="https://www.bseindia.com/stock-share-price/godrej-consumer-products-ltd/godrejcp/532424/" TargetMode="External"/><Relationship Id="rId66" Type="http://schemas.openxmlformats.org/officeDocument/2006/relationships/hyperlink" Target="https://www.bseindia.com/stock-share-price/petronet-lng-ltd/petronet/532522/" TargetMode="External"/><Relationship Id="rId87" Type="http://schemas.openxmlformats.org/officeDocument/2006/relationships/hyperlink" Target="https://www.bseindia.com/stock-share-price/torrent-pharmaceuticals-ltd/torntpharm/500420/" TargetMode="External"/><Relationship Id="rId61" Type="http://schemas.openxmlformats.org/officeDocument/2006/relationships/hyperlink" Target="https://www.bseindia.com/stock-share-price/siemens-ltd/siemens/500550/" TargetMode="External"/><Relationship Id="rId82" Type="http://schemas.openxmlformats.org/officeDocument/2006/relationships/hyperlink" Target="https://www.bseindia.com/stock-share-price/procter--gamble-hygiene--health-care-ltd/pghh/500459/" TargetMode="External"/><Relationship Id="rId19" Type="http://schemas.openxmlformats.org/officeDocument/2006/relationships/hyperlink" Target="https://www.bseindia.com/stock-share-price/asian-paints-ltd/asianpaint/500820/" TargetMode="External"/><Relationship Id="rId14" Type="http://schemas.openxmlformats.org/officeDocument/2006/relationships/hyperlink" Target="https://www.bseindia.com/stock-share-price/bharti-airtel-ltd/bhartiartl/532454/" TargetMode="External"/><Relationship Id="rId30" Type="http://schemas.openxmlformats.org/officeDocument/2006/relationships/hyperlink" Target="https://www.bseindia.com/stock-share-price/titan-company-limited/titan/500114/" TargetMode="External"/><Relationship Id="rId35" Type="http://schemas.openxmlformats.org/officeDocument/2006/relationships/hyperlink" Target="https://www.bseindia.com/stock-share-price/bajaj-auto-ltd/bajaj-auto/532977/" TargetMode="External"/><Relationship Id="rId56" Type="http://schemas.openxmlformats.org/officeDocument/2006/relationships/hyperlink" Target="https://www.bseindia.com/stock-share-price/drreddys-laboratories-ltd/drreddy/500124/" TargetMode="External"/><Relationship Id="rId77" Type="http://schemas.openxmlformats.org/officeDocument/2006/relationships/hyperlink" Target="https://www.bseindia.com/stock-share-price/lupin-ltd/lupin/500257/" TargetMode="External"/><Relationship Id="rId100" Type="http://schemas.openxmlformats.org/officeDocument/2006/relationships/hyperlink" Target="https://www.bseindia.com/stock-share-price/nmdc-ltd/nmdc/526371/" TargetMode="External"/><Relationship Id="rId8" Type="http://schemas.openxmlformats.org/officeDocument/2006/relationships/hyperlink" Target="https://www.bseindia.com/stock-share-price/kotak-mahindra-bank-ltd/kotakbank/500247/" TargetMode="External"/><Relationship Id="rId51" Type="http://schemas.openxmlformats.org/officeDocument/2006/relationships/hyperlink" Target="https://www.bseindia.com/stock-share-price/hero-motocorp-ltd/heromotoco/500182/" TargetMode="External"/><Relationship Id="rId72" Type="http://schemas.openxmlformats.org/officeDocument/2006/relationships/hyperlink" Target="https://www.bseindia.com/stock-share-price/bajaj-holdings--investment-ltd/bajajhldng/500490/" TargetMode="External"/><Relationship Id="rId93" Type="http://schemas.openxmlformats.org/officeDocument/2006/relationships/hyperlink" Target="https://www.bseindia.com/stock-share-price/power-finance-corporation-ltd/pfc/532810/" TargetMode="External"/><Relationship Id="rId98" Type="http://schemas.openxmlformats.org/officeDocument/2006/relationships/hyperlink" Target="https://www.bseindia.com/stock-share-price/oracle-financial-services-software-ltd/ofss/532466/" TargetMode="External"/><Relationship Id="rId3" Type="http://schemas.openxmlformats.org/officeDocument/2006/relationships/hyperlink" Target="https://www.bseindia.com/stock-share-price/hdfc-bank-ltd/hdfcbank/50018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B080-A809-42FB-8A1E-8A4690AE1B4D}">
  <dimension ref="A1:D101"/>
  <sheetViews>
    <sheetView tabSelected="1" topLeftCell="A31" workbookViewId="0">
      <selection activeCell="I42" sqref="I42"/>
    </sheetView>
  </sheetViews>
  <sheetFormatPr defaultRowHeight="15" x14ac:dyDescent="0.25"/>
  <cols>
    <col min="1" max="1" width="13.28515625" bestFit="1" customWidth="1"/>
    <col min="2" max="2" width="45.85546875" bestFit="1" customWidth="1"/>
    <col min="3" max="3" width="9" bestFit="1" customWidth="1"/>
    <col min="4" max="4" width="23.5703125" bestFit="1" customWidth="1"/>
  </cols>
  <sheetData>
    <row r="1" spans="1:4" x14ac:dyDescent="0.25">
      <c r="A1" s="13" t="s">
        <v>0</v>
      </c>
      <c r="B1" s="13" t="s">
        <v>1</v>
      </c>
      <c r="C1" s="13" t="s">
        <v>2</v>
      </c>
      <c r="D1" s="13" t="s">
        <v>3</v>
      </c>
    </row>
    <row r="2" spans="1:4" x14ac:dyDescent="0.25">
      <c r="A2" s="11">
        <v>532540</v>
      </c>
      <c r="B2" s="11" t="s">
        <v>4</v>
      </c>
      <c r="C2" s="11">
        <v>2215.8000000000002</v>
      </c>
      <c r="D2" s="11">
        <v>831453.4</v>
      </c>
    </row>
    <row r="3" spans="1:4" x14ac:dyDescent="0.25">
      <c r="A3" s="11">
        <v>500325</v>
      </c>
      <c r="B3" s="11" t="s">
        <v>5</v>
      </c>
      <c r="C3" s="11">
        <v>1198.3</v>
      </c>
      <c r="D3" s="11">
        <v>759617.14</v>
      </c>
    </row>
    <row r="4" spans="1:4" x14ac:dyDescent="0.25">
      <c r="A4" s="11">
        <v>500180</v>
      </c>
      <c r="B4" s="11" t="s">
        <v>6</v>
      </c>
      <c r="C4" s="11">
        <v>2234.6999999999998</v>
      </c>
      <c r="D4" s="11">
        <v>611275.80000000005</v>
      </c>
    </row>
    <row r="5" spans="1:4" x14ac:dyDescent="0.25">
      <c r="A5" s="11">
        <v>500696</v>
      </c>
      <c r="B5" s="11" t="s">
        <v>7</v>
      </c>
      <c r="C5" s="11">
        <v>1829.35</v>
      </c>
      <c r="D5" s="11">
        <v>396019.89</v>
      </c>
    </row>
    <row r="6" spans="1:4" x14ac:dyDescent="0.25">
      <c r="A6" s="11">
        <v>500209</v>
      </c>
      <c r="B6" s="11" t="s">
        <v>8</v>
      </c>
      <c r="C6" s="11">
        <v>834.2</v>
      </c>
      <c r="D6" s="11">
        <v>358292.44</v>
      </c>
    </row>
    <row r="7" spans="1:4" x14ac:dyDescent="0.25">
      <c r="A7" s="11">
        <v>500010</v>
      </c>
      <c r="B7" s="11" t="s">
        <v>9</v>
      </c>
      <c r="C7" s="11">
        <v>2043.7</v>
      </c>
      <c r="D7" s="11">
        <v>352669.53</v>
      </c>
    </row>
    <row r="8" spans="1:4" x14ac:dyDescent="0.25">
      <c r="A8" s="11">
        <v>500875</v>
      </c>
      <c r="B8" s="11" t="s">
        <v>10</v>
      </c>
      <c r="C8" s="11">
        <v>244.35</v>
      </c>
      <c r="D8" s="11">
        <v>300183.57</v>
      </c>
    </row>
    <row r="9" spans="1:4" x14ac:dyDescent="0.25">
      <c r="A9" s="11">
        <v>500247</v>
      </c>
      <c r="B9" s="11" t="s">
        <v>11</v>
      </c>
      <c r="C9" s="11">
        <v>1409.45</v>
      </c>
      <c r="D9" s="11">
        <v>269178.69</v>
      </c>
    </row>
    <row r="10" spans="1:4" x14ac:dyDescent="0.25">
      <c r="A10" s="11">
        <v>532174</v>
      </c>
      <c r="B10" s="11" t="s">
        <v>12</v>
      </c>
      <c r="C10" s="11">
        <v>388.9</v>
      </c>
      <c r="D10" s="11">
        <v>251093.53</v>
      </c>
    </row>
    <row r="11" spans="1:4" x14ac:dyDescent="0.25">
      <c r="A11" s="11">
        <v>500112</v>
      </c>
      <c r="B11" s="11" t="s">
        <v>13</v>
      </c>
      <c r="C11" s="11">
        <v>273.14999999999998</v>
      </c>
      <c r="D11" s="11">
        <v>243775.76</v>
      </c>
    </row>
    <row r="12" spans="1:4" x14ac:dyDescent="0.25">
      <c r="A12" s="11">
        <v>500034</v>
      </c>
      <c r="B12" s="11" t="s">
        <v>14</v>
      </c>
      <c r="C12" s="11">
        <v>3291.4</v>
      </c>
      <c r="D12" s="11">
        <v>190854.03</v>
      </c>
    </row>
    <row r="13" spans="1:4" x14ac:dyDescent="0.25">
      <c r="A13" s="11">
        <v>500510</v>
      </c>
      <c r="B13" s="11" t="s">
        <v>15</v>
      </c>
      <c r="C13" s="11">
        <v>1320.45</v>
      </c>
      <c r="D13" s="11">
        <v>185294.2</v>
      </c>
    </row>
    <row r="14" spans="1:4" x14ac:dyDescent="0.25">
      <c r="A14" s="11">
        <v>532500</v>
      </c>
      <c r="B14" s="11" t="s">
        <v>16</v>
      </c>
      <c r="C14" s="11">
        <v>5970.3</v>
      </c>
      <c r="D14" s="11">
        <v>180350.86</v>
      </c>
    </row>
    <row r="15" spans="1:4" x14ac:dyDescent="0.25">
      <c r="A15" s="11">
        <v>532454</v>
      </c>
      <c r="B15" s="11" t="s">
        <v>17</v>
      </c>
      <c r="C15" s="11">
        <v>347.65</v>
      </c>
      <c r="D15" s="11">
        <v>178412.65</v>
      </c>
    </row>
    <row r="16" spans="1:4" x14ac:dyDescent="0.25">
      <c r="A16" s="11">
        <v>532215</v>
      </c>
      <c r="B16" s="11" t="s">
        <v>18</v>
      </c>
      <c r="C16" s="11">
        <v>649.25</v>
      </c>
      <c r="D16" s="11">
        <v>170113.5</v>
      </c>
    </row>
    <row r="17" spans="1:4" x14ac:dyDescent="0.25">
      <c r="A17" s="11">
        <v>500312</v>
      </c>
      <c r="B17" s="11" t="s">
        <v>19</v>
      </c>
      <c r="C17" s="11">
        <v>125.2</v>
      </c>
      <c r="D17" s="11">
        <v>160672.1</v>
      </c>
    </row>
    <row r="18" spans="1:4" x14ac:dyDescent="0.25">
      <c r="A18" s="11">
        <v>507685</v>
      </c>
      <c r="B18" s="11" t="s">
        <v>20</v>
      </c>
      <c r="C18" s="11">
        <v>255.55</v>
      </c>
      <c r="D18" s="11">
        <v>154233.60999999999</v>
      </c>
    </row>
    <row r="19" spans="1:4" x14ac:dyDescent="0.25">
      <c r="A19" s="11">
        <v>532281</v>
      </c>
      <c r="B19" s="11" t="s">
        <v>21</v>
      </c>
      <c r="C19" s="11">
        <v>1111.0999999999999</v>
      </c>
      <c r="D19" s="11">
        <v>150705.5</v>
      </c>
    </row>
    <row r="20" spans="1:4" x14ac:dyDescent="0.25">
      <c r="A20" s="11">
        <v>500820</v>
      </c>
      <c r="B20" s="11" t="s">
        <v>22</v>
      </c>
      <c r="C20" s="11">
        <v>1520.15</v>
      </c>
      <c r="D20" s="11">
        <v>145812.45000000001</v>
      </c>
    </row>
    <row r="21" spans="1:4" x14ac:dyDescent="0.25">
      <c r="A21" s="11">
        <v>532555</v>
      </c>
      <c r="B21" s="11" t="s">
        <v>23</v>
      </c>
      <c r="C21" s="11">
        <v>123.35</v>
      </c>
      <c r="D21" s="11">
        <v>122049.36</v>
      </c>
    </row>
    <row r="22" spans="1:4" x14ac:dyDescent="0.25">
      <c r="A22" s="11">
        <v>500790</v>
      </c>
      <c r="B22" s="11" t="s">
        <v>24</v>
      </c>
      <c r="C22" s="11">
        <v>12604.05</v>
      </c>
      <c r="D22" s="11">
        <v>121522.85</v>
      </c>
    </row>
    <row r="23" spans="1:4" x14ac:dyDescent="0.25">
      <c r="A23" s="11">
        <v>530965</v>
      </c>
      <c r="B23" s="11" t="s">
        <v>25</v>
      </c>
      <c r="C23" s="11">
        <v>124.7</v>
      </c>
      <c r="D23" s="11">
        <v>121106.27</v>
      </c>
    </row>
    <row r="24" spans="1:4" x14ac:dyDescent="0.25">
      <c r="A24" s="11">
        <v>533278</v>
      </c>
      <c r="B24" s="11" t="s">
        <v>26</v>
      </c>
      <c r="C24" s="11">
        <v>194.85</v>
      </c>
      <c r="D24" s="11">
        <v>120951.37</v>
      </c>
    </row>
    <row r="25" spans="1:4" x14ac:dyDescent="0.25">
      <c r="A25" s="11">
        <v>532978</v>
      </c>
      <c r="B25" s="11" t="s">
        <v>27</v>
      </c>
      <c r="C25" s="11">
        <v>6997.4</v>
      </c>
      <c r="D25" s="11">
        <v>111350.87</v>
      </c>
    </row>
    <row r="26" spans="1:4" x14ac:dyDescent="0.25">
      <c r="A26" s="11">
        <v>532538</v>
      </c>
      <c r="B26" s="11" t="s">
        <v>28</v>
      </c>
      <c r="C26" s="11">
        <v>3889.25</v>
      </c>
      <c r="D26" s="11">
        <v>106818.32</v>
      </c>
    </row>
    <row r="27" spans="1:4" x14ac:dyDescent="0.25">
      <c r="A27" s="11">
        <v>540777</v>
      </c>
      <c r="B27" s="11" t="s">
        <v>29</v>
      </c>
      <c r="C27" s="11">
        <v>528.6</v>
      </c>
      <c r="D27" s="11">
        <v>106653.22</v>
      </c>
    </row>
    <row r="28" spans="1:4" x14ac:dyDescent="0.25">
      <c r="A28" s="11">
        <v>532898</v>
      </c>
      <c r="B28" s="11" t="s">
        <v>30</v>
      </c>
      <c r="C28" s="11">
        <v>199.35</v>
      </c>
      <c r="D28" s="11">
        <v>104291.74</v>
      </c>
    </row>
    <row r="29" spans="1:4" x14ac:dyDescent="0.25">
      <c r="A29" s="11">
        <v>524715</v>
      </c>
      <c r="B29" s="11" t="s">
        <v>31</v>
      </c>
      <c r="C29" s="11">
        <v>431.95</v>
      </c>
      <c r="D29" s="11">
        <v>103636.71</v>
      </c>
    </row>
    <row r="30" spans="1:4" x14ac:dyDescent="0.25">
      <c r="A30" s="11">
        <v>540376</v>
      </c>
      <c r="B30" s="11" t="s">
        <v>32</v>
      </c>
      <c r="C30" s="11">
        <v>1521.7</v>
      </c>
      <c r="D30" s="11">
        <v>94966.94</v>
      </c>
    </row>
    <row r="31" spans="1:4" x14ac:dyDescent="0.25">
      <c r="A31" s="11">
        <v>500114</v>
      </c>
      <c r="B31" s="11" t="s">
        <v>33</v>
      </c>
      <c r="C31" s="11">
        <v>1048.7</v>
      </c>
      <c r="D31" s="11">
        <v>93102.13</v>
      </c>
    </row>
    <row r="32" spans="1:4" x14ac:dyDescent="0.25">
      <c r="A32" s="11">
        <v>500188</v>
      </c>
      <c r="B32" s="11" t="s">
        <v>34</v>
      </c>
      <c r="C32" s="11">
        <v>215.15</v>
      </c>
      <c r="D32" s="11">
        <v>90907.74</v>
      </c>
    </row>
    <row r="33" spans="1:4" x14ac:dyDescent="0.25">
      <c r="A33" s="11">
        <v>532187</v>
      </c>
      <c r="B33" s="11" t="s">
        <v>35</v>
      </c>
      <c r="C33" s="11">
        <v>1307.7</v>
      </c>
      <c r="D33" s="11">
        <v>90613.79</v>
      </c>
    </row>
    <row r="34" spans="1:4" x14ac:dyDescent="0.25">
      <c r="A34" s="11">
        <v>540719</v>
      </c>
      <c r="B34" s="11" t="s">
        <v>36</v>
      </c>
      <c r="C34" s="11">
        <v>831.2</v>
      </c>
      <c r="D34" s="11">
        <v>83120</v>
      </c>
    </row>
    <row r="35" spans="1:4" x14ac:dyDescent="0.25">
      <c r="A35" s="11">
        <v>500547</v>
      </c>
      <c r="B35" s="11" t="s">
        <v>37</v>
      </c>
      <c r="C35" s="11">
        <v>381.5</v>
      </c>
      <c r="D35" s="11">
        <v>82756.990000000005</v>
      </c>
    </row>
    <row r="36" spans="1:4" x14ac:dyDescent="0.25">
      <c r="A36" s="11">
        <v>532977</v>
      </c>
      <c r="B36" s="11" t="s">
        <v>38</v>
      </c>
      <c r="C36" s="11">
        <v>2759.65</v>
      </c>
      <c r="D36" s="11">
        <v>79855.17</v>
      </c>
    </row>
    <row r="37" spans="1:4" x14ac:dyDescent="0.25">
      <c r="A37" s="11">
        <v>500096</v>
      </c>
      <c r="B37" s="11" t="s">
        <v>39</v>
      </c>
      <c r="C37" s="11">
        <v>439.05</v>
      </c>
      <c r="D37" s="11">
        <v>77582.58</v>
      </c>
    </row>
    <row r="38" spans="1:4" x14ac:dyDescent="0.25">
      <c r="A38" s="11">
        <v>532921</v>
      </c>
      <c r="B38" s="11" t="s">
        <v>40</v>
      </c>
      <c r="C38" s="11">
        <v>366.55</v>
      </c>
      <c r="D38" s="11">
        <v>75910.740000000005</v>
      </c>
    </row>
    <row r="39" spans="1:4" x14ac:dyDescent="0.25">
      <c r="A39" s="11">
        <v>500331</v>
      </c>
      <c r="B39" s="11" t="s">
        <v>41</v>
      </c>
      <c r="C39" s="11">
        <v>1369.4</v>
      </c>
      <c r="D39" s="11">
        <v>69562.77</v>
      </c>
    </row>
    <row r="40" spans="1:4" x14ac:dyDescent="0.25">
      <c r="A40" s="11">
        <v>532755</v>
      </c>
      <c r="B40" s="11" t="s">
        <v>42</v>
      </c>
      <c r="C40" s="11">
        <v>695.35</v>
      </c>
      <c r="D40" s="11">
        <v>67076.490000000005</v>
      </c>
    </row>
    <row r="41" spans="1:4" x14ac:dyDescent="0.25">
      <c r="A41" s="11">
        <v>500825</v>
      </c>
      <c r="B41" s="11" t="s">
        <v>43</v>
      </c>
      <c r="C41" s="11">
        <v>2679.6</v>
      </c>
      <c r="D41" s="11">
        <v>64395.69</v>
      </c>
    </row>
    <row r="42" spans="1:4" x14ac:dyDescent="0.25">
      <c r="A42" s="11">
        <v>500520</v>
      </c>
      <c r="B42" s="11" t="s">
        <v>44</v>
      </c>
      <c r="C42" s="11">
        <v>516.95000000000005</v>
      </c>
      <c r="D42" s="11">
        <v>64266.84</v>
      </c>
    </row>
    <row r="43" spans="1:4" x14ac:dyDescent="0.25">
      <c r="A43" s="11">
        <v>539448</v>
      </c>
      <c r="B43" s="11" t="s">
        <v>45</v>
      </c>
      <c r="C43" s="11">
        <v>1632.45</v>
      </c>
      <c r="D43" s="11">
        <v>62793.3</v>
      </c>
    </row>
    <row r="44" spans="1:4" x14ac:dyDescent="0.25">
      <c r="A44" s="11">
        <v>500387</v>
      </c>
      <c r="B44" s="11" t="s">
        <v>46</v>
      </c>
      <c r="C44" s="11">
        <v>17597.8</v>
      </c>
      <c r="D44" s="11">
        <v>61305.85</v>
      </c>
    </row>
    <row r="45" spans="1:4" x14ac:dyDescent="0.25">
      <c r="A45" s="11">
        <v>540133</v>
      </c>
      <c r="B45" s="11" t="s">
        <v>47</v>
      </c>
      <c r="C45" s="11">
        <v>426.75</v>
      </c>
      <c r="D45" s="11">
        <v>61274.45</v>
      </c>
    </row>
    <row r="46" spans="1:4" x14ac:dyDescent="0.25">
      <c r="A46" s="11">
        <v>532424</v>
      </c>
      <c r="B46" s="11" t="s">
        <v>48</v>
      </c>
      <c r="C46" s="11">
        <v>597.20000000000005</v>
      </c>
      <c r="D46" s="11">
        <v>61052.38</v>
      </c>
    </row>
    <row r="47" spans="1:4" x14ac:dyDescent="0.25">
      <c r="A47" s="11">
        <v>532155</v>
      </c>
      <c r="B47" s="11" t="s">
        <v>49</v>
      </c>
      <c r="C47" s="11">
        <v>130.94999999999999</v>
      </c>
      <c r="D47" s="11">
        <v>59060.31</v>
      </c>
    </row>
    <row r="48" spans="1:4" x14ac:dyDescent="0.25">
      <c r="A48" s="11">
        <v>541729</v>
      </c>
      <c r="B48" s="11" t="s">
        <v>50</v>
      </c>
      <c r="C48" s="11">
        <v>2604.75</v>
      </c>
      <c r="D48" s="11">
        <v>55379.55</v>
      </c>
    </row>
    <row r="49" spans="1:4" x14ac:dyDescent="0.25">
      <c r="A49" s="11">
        <v>541153</v>
      </c>
      <c r="B49" s="11" t="s">
        <v>51</v>
      </c>
      <c r="C49" s="11">
        <v>449</v>
      </c>
      <c r="D49" s="11">
        <v>53570.42</v>
      </c>
    </row>
    <row r="50" spans="1:4" x14ac:dyDescent="0.25">
      <c r="A50" s="11">
        <v>540716</v>
      </c>
      <c r="B50" s="11" t="s">
        <v>52</v>
      </c>
      <c r="C50" s="11">
        <v>1170.8</v>
      </c>
      <c r="D50" s="11">
        <v>53203.08</v>
      </c>
    </row>
    <row r="51" spans="1:4" x14ac:dyDescent="0.25">
      <c r="A51" s="11">
        <v>500228</v>
      </c>
      <c r="B51" s="11" t="s">
        <v>53</v>
      </c>
      <c r="C51" s="11">
        <v>216.25</v>
      </c>
      <c r="D51" s="11">
        <v>52272.39</v>
      </c>
    </row>
    <row r="52" spans="1:4" x14ac:dyDescent="0.25">
      <c r="A52" s="11">
        <v>500182</v>
      </c>
      <c r="B52" s="11" t="s">
        <v>54</v>
      </c>
      <c r="C52" s="11">
        <v>2603.8000000000002</v>
      </c>
      <c r="D52" s="11">
        <v>52004.89</v>
      </c>
    </row>
    <row r="53" spans="1:4" x14ac:dyDescent="0.25">
      <c r="A53" s="11">
        <v>500295</v>
      </c>
      <c r="B53" s="11" t="s">
        <v>55</v>
      </c>
      <c r="C53" s="11">
        <v>139.05000000000001</v>
      </c>
      <c r="D53" s="11">
        <v>51687.62</v>
      </c>
    </row>
    <row r="54" spans="1:4" x14ac:dyDescent="0.25">
      <c r="A54" s="11">
        <v>531642</v>
      </c>
      <c r="B54" s="11" t="s">
        <v>56</v>
      </c>
      <c r="C54" s="11">
        <v>385.05</v>
      </c>
      <c r="D54" s="11">
        <v>49707.81</v>
      </c>
    </row>
    <row r="55" spans="1:4" x14ac:dyDescent="0.25">
      <c r="A55" s="11">
        <v>534816</v>
      </c>
      <c r="B55" s="11" t="s">
        <v>57</v>
      </c>
      <c r="C55" s="11">
        <v>248.35</v>
      </c>
      <c r="D55" s="11">
        <v>45935.02</v>
      </c>
    </row>
    <row r="56" spans="1:4" x14ac:dyDescent="0.25">
      <c r="A56" s="11">
        <v>500300</v>
      </c>
      <c r="B56" s="11" t="s">
        <v>58</v>
      </c>
      <c r="C56" s="11">
        <v>697.1</v>
      </c>
      <c r="D56" s="11">
        <v>45846.37</v>
      </c>
    </row>
    <row r="57" spans="1:4" x14ac:dyDescent="0.25">
      <c r="A57" s="11">
        <v>500124</v>
      </c>
      <c r="B57" s="11" t="s">
        <v>59</v>
      </c>
      <c r="C57" s="11">
        <v>2681.45</v>
      </c>
      <c r="D57" s="11">
        <v>44528.2</v>
      </c>
    </row>
    <row r="58" spans="1:4" x14ac:dyDescent="0.25">
      <c r="A58" s="11">
        <v>532432</v>
      </c>
      <c r="B58" s="11" t="s">
        <v>60</v>
      </c>
      <c r="C58" s="11">
        <v>606.4</v>
      </c>
      <c r="D58" s="11">
        <v>44063.37</v>
      </c>
    </row>
    <row r="59" spans="1:4" x14ac:dyDescent="0.25">
      <c r="A59" s="11">
        <v>512070</v>
      </c>
      <c r="B59" s="11" t="s">
        <v>61</v>
      </c>
      <c r="C59" s="11">
        <v>569.4</v>
      </c>
      <c r="D59" s="11">
        <v>43502.96</v>
      </c>
    </row>
    <row r="60" spans="1:4" x14ac:dyDescent="0.25">
      <c r="A60" s="11">
        <v>532488</v>
      </c>
      <c r="B60" s="11" t="s">
        <v>62</v>
      </c>
      <c r="C60" s="11">
        <v>1638.3</v>
      </c>
      <c r="D60" s="11">
        <v>43491.72</v>
      </c>
    </row>
    <row r="61" spans="1:4" x14ac:dyDescent="0.25">
      <c r="A61" s="11">
        <v>505200</v>
      </c>
      <c r="B61" s="11" t="s">
        <v>63</v>
      </c>
      <c r="C61" s="11">
        <v>15745.95</v>
      </c>
      <c r="D61" s="11">
        <v>42968.84</v>
      </c>
    </row>
    <row r="62" spans="1:4" x14ac:dyDescent="0.25">
      <c r="A62" s="11">
        <v>500550</v>
      </c>
      <c r="B62" s="11" t="s">
        <v>64</v>
      </c>
      <c r="C62" s="11">
        <v>1169.8499999999999</v>
      </c>
      <c r="D62" s="11">
        <v>41660.730000000003</v>
      </c>
    </row>
    <row r="63" spans="1:4" x14ac:dyDescent="0.25">
      <c r="A63" s="11">
        <v>500440</v>
      </c>
      <c r="B63" s="11" t="s">
        <v>65</v>
      </c>
      <c r="C63" s="11">
        <v>184.65</v>
      </c>
      <c r="D63" s="11">
        <v>41470.19</v>
      </c>
    </row>
    <row r="64" spans="1:4" x14ac:dyDescent="0.25">
      <c r="A64" s="11">
        <v>517354</v>
      </c>
      <c r="B64" s="11" t="s">
        <v>66</v>
      </c>
      <c r="C64" s="11">
        <v>652</v>
      </c>
      <c r="D64" s="11">
        <v>40802.339999999997</v>
      </c>
    </row>
    <row r="65" spans="1:4" x14ac:dyDescent="0.25">
      <c r="A65" s="11">
        <v>500104</v>
      </c>
      <c r="B65" s="11" t="s">
        <v>67</v>
      </c>
      <c r="C65" s="11">
        <v>264.85000000000002</v>
      </c>
      <c r="D65" s="11">
        <v>40358.44</v>
      </c>
    </row>
    <row r="66" spans="1:4" x14ac:dyDescent="0.25">
      <c r="A66" s="11">
        <v>500530</v>
      </c>
      <c r="B66" s="11" t="s">
        <v>68</v>
      </c>
      <c r="C66" s="11">
        <v>13590.9</v>
      </c>
      <c r="D66" s="11">
        <v>40084.51</v>
      </c>
    </row>
    <row r="67" spans="1:4" x14ac:dyDescent="0.25">
      <c r="A67" s="11">
        <v>532522</v>
      </c>
      <c r="B67" s="11" t="s">
        <v>69</v>
      </c>
      <c r="C67" s="11">
        <v>265.2</v>
      </c>
      <c r="D67" s="11">
        <v>39780</v>
      </c>
    </row>
    <row r="68" spans="1:4" x14ac:dyDescent="0.25">
      <c r="A68" s="11">
        <v>500470</v>
      </c>
      <c r="B68" s="11" t="s">
        <v>70</v>
      </c>
      <c r="C68" s="11">
        <v>345</v>
      </c>
      <c r="D68" s="11">
        <v>39533.51</v>
      </c>
    </row>
    <row r="69" spans="1:4" x14ac:dyDescent="0.25">
      <c r="A69" s="11">
        <v>532868</v>
      </c>
      <c r="B69" s="11" t="s">
        <v>71</v>
      </c>
      <c r="C69" s="11">
        <v>159.30000000000001</v>
      </c>
      <c r="D69" s="11">
        <v>39431.72</v>
      </c>
    </row>
    <row r="70" spans="1:4" x14ac:dyDescent="0.25">
      <c r="A70" s="11">
        <v>500087</v>
      </c>
      <c r="B70" s="11" t="s">
        <v>72</v>
      </c>
      <c r="C70" s="11">
        <v>478.35</v>
      </c>
      <c r="D70" s="11">
        <v>38552.839999999997</v>
      </c>
    </row>
    <row r="71" spans="1:4" x14ac:dyDescent="0.25">
      <c r="A71" s="11">
        <v>500302</v>
      </c>
      <c r="B71" s="11" t="s">
        <v>73</v>
      </c>
      <c r="C71" s="11">
        <v>1938.55</v>
      </c>
      <c r="D71" s="11">
        <v>38547.410000000003</v>
      </c>
    </row>
    <row r="72" spans="1:4" x14ac:dyDescent="0.25">
      <c r="A72" s="11">
        <v>500425</v>
      </c>
      <c r="B72" s="11" t="s">
        <v>74</v>
      </c>
      <c r="C72" s="11">
        <v>193.25</v>
      </c>
      <c r="D72" s="11">
        <v>38372.589999999997</v>
      </c>
    </row>
    <row r="73" spans="1:4" x14ac:dyDescent="0.25">
      <c r="A73" s="11">
        <v>500490</v>
      </c>
      <c r="B73" s="11" t="s">
        <v>75</v>
      </c>
      <c r="C73" s="11">
        <v>3319.45</v>
      </c>
      <c r="D73" s="11">
        <v>36943.32</v>
      </c>
    </row>
    <row r="74" spans="1:4" x14ac:dyDescent="0.25">
      <c r="A74" s="11">
        <v>532134</v>
      </c>
      <c r="B74" s="11" t="s">
        <v>76</v>
      </c>
      <c r="C74" s="11">
        <v>93.6</v>
      </c>
      <c r="D74" s="11">
        <v>36005.370000000003</v>
      </c>
    </row>
    <row r="75" spans="1:4" x14ac:dyDescent="0.25">
      <c r="A75" s="11">
        <v>524804</v>
      </c>
      <c r="B75" s="11" t="s">
        <v>77</v>
      </c>
      <c r="C75" s="11">
        <v>612.75</v>
      </c>
      <c r="D75" s="11">
        <v>35903.39</v>
      </c>
    </row>
    <row r="76" spans="1:4" x14ac:dyDescent="0.25">
      <c r="A76" s="11">
        <v>509480</v>
      </c>
      <c r="B76" s="11" t="s">
        <v>78</v>
      </c>
      <c r="C76" s="11">
        <v>361.6</v>
      </c>
      <c r="D76" s="11">
        <v>35116.050000000003</v>
      </c>
    </row>
    <row r="77" spans="1:4" x14ac:dyDescent="0.25">
      <c r="A77" s="11">
        <v>532478</v>
      </c>
      <c r="B77" s="11" t="s">
        <v>79</v>
      </c>
      <c r="C77" s="11">
        <v>1320.1</v>
      </c>
      <c r="D77" s="11">
        <v>34904.120000000003</v>
      </c>
    </row>
    <row r="78" spans="1:4" x14ac:dyDescent="0.25">
      <c r="A78" s="11">
        <v>500257</v>
      </c>
      <c r="B78" s="11" t="s">
        <v>80</v>
      </c>
      <c r="C78" s="11">
        <v>765.55</v>
      </c>
      <c r="D78" s="11">
        <v>34649.07</v>
      </c>
    </row>
    <row r="79" spans="1:4" x14ac:dyDescent="0.25">
      <c r="A79" s="11">
        <v>505537</v>
      </c>
      <c r="B79" s="11" t="s">
        <v>81</v>
      </c>
      <c r="C79" s="11">
        <v>360.6</v>
      </c>
      <c r="D79" s="11">
        <v>34634.97</v>
      </c>
    </row>
    <row r="80" spans="1:4" x14ac:dyDescent="0.25">
      <c r="A80" s="11">
        <v>500570</v>
      </c>
      <c r="B80" s="11" t="s">
        <v>82</v>
      </c>
      <c r="C80" s="11">
        <v>118.05</v>
      </c>
      <c r="D80" s="11">
        <v>34085.15</v>
      </c>
    </row>
    <row r="81" spans="1:4" x14ac:dyDescent="0.25">
      <c r="A81" s="11">
        <v>500830</v>
      </c>
      <c r="B81" s="11" t="s">
        <v>83</v>
      </c>
      <c r="C81" s="11">
        <v>1240.2</v>
      </c>
      <c r="D81" s="11">
        <v>33731.660000000003</v>
      </c>
    </row>
    <row r="82" spans="1:4" x14ac:dyDescent="0.25">
      <c r="A82" s="11">
        <v>500676</v>
      </c>
      <c r="B82" s="11" t="s">
        <v>84</v>
      </c>
      <c r="C82" s="11">
        <v>7890.75</v>
      </c>
      <c r="D82" s="11">
        <v>33184.97</v>
      </c>
    </row>
    <row r="83" spans="1:4" x14ac:dyDescent="0.25">
      <c r="A83" s="11">
        <v>500459</v>
      </c>
      <c r="B83" s="11" t="s">
        <v>85</v>
      </c>
      <c r="C83" s="11">
        <v>10070.200000000001</v>
      </c>
      <c r="D83" s="11">
        <v>32688.61</v>
      </c>
    </row>
    <row r="84" spans="1:4" x14ac:dyDescent="0.25">
      <c r="A84" s="11">
        <v>531344</v>
      </c>
      <c r="B84" s="11" t="s">
        <v>86</v>
      </c>
      <c r="C84" s="11">
        <v>515.45000000000005</v>
      </c>
      <c r="D84" s="11">
        <v>31406.080000000002</v>
      </c>
    </row>
    <row r="85" spans="1:4" x14ac:dyDescent="0.25">
      <c r="A85" s="11">
        <v>542602</v>
      </c>
      <c r="B85" s="11" t="s">
        <v>87</v>
      </c>
      <c r="C85" s="11">
        <v>400.08</v>
      </c>
      <c r="D85" s="11">
        <v>30872.79</v>
      </c>
    </row>
    <row r="86" spans="1:4" x14ac:dyDescent="0.25">
      <c r="A86" s="11">
        <v>517334</v>
      </c>
      <c r="B86" s="11" t="s">
        <v>88</v>
      </c>
      <c r="C86" s="11">
        <v>97.6</v>
      </c>
      <c r="D86" s="11">
        <v>30819.66</v>
      </c>
    </row>
    <row r="87" spans="1:4" x14ac:dyDescent="0.25">
      <c r="A87" s="11">
        <v>540755</v>
      </c>
      <c r="B87" s="11" t="s">
        <v>89</v>
      </c>
      <c r="C87" s="11">
        <v>170.7</v>
      </c>
      <c r="D87" s="11">
        <v>29947.61</v>
      </c>
    </row>
    <row r="88" spans="1:4" x14ac:dyDescent="0.25">
      <c r="A88" s="11">
        <v>500420</v>
      </c>
      <c r="B88" s="11" t="s">
        <v>90</v>
      </c>
      <c r="C88" s="11">
        <v>1713.6</v>
      </c>
      <c r="D88" s="11">
        <v>28997.87</v>
      </c>
    </row>
    <row r="89" spans="1:4" x14ac:dyDescent="0.25">
      <c r="A89" s="11">
        <v>540005</v>
      </c>
      <c r="B89" s="11" t="s">
        <v>91</v>
      </c>
      <c r="C89" s="11">
        <v>1664.45</v>
      </c>
      <c r="D89" s="11">
        <v>28917.599999999999</v>
      </c>
    </row>
    <row r="90" spans="1:4" x14ac:dyDescent="0.25">
      <c r="A90" s="11">
        <v>532461</v>
      </c>
      <c r="B90" s="11" t="s">
        <v>92</v>
      </c>
      <c r="C90" s="11">
        <v>61.1</v>
      </c>
      <c r="D90" s="11">
        <v>28130.73</v>
      </c>
    </row>
    <row r="91" spans="1:4" x14ac:dyDescent="0.25">
      <c r="A91" s="11">
        <v>532955</v>
      </c>
      <c r="B91" s="11" t="s">
        <v>93</v>
      </c>
      <c r="C91" s="11">
        <v>141.85</v>
      </c>
      <c r="D91" s="11">
        <v>28014.21</v>
      </c>
    </row>
    <row r="92" spans="1:4" x14ac:dyDescent="0.25">
      <c r="A92" s="11">
        <v>500002</v>
      </c>
      <c r="B92" s="11" t="s">
        <v>94</v>
      </c>
      <c r="C92" s="11">
        <v>1316.05</v>
      </c>
      <c r="D92" s="11">
        <v>27888.2</v>
      </c>
    </row>
    <row r="93" spans="1:4" x14ac:dyDescent="0.25">
      <c r="A93" s="11">
        <v>532523</v>
      </c>
      <c r="B93" s="11" t="s">
        <v>95</v>
      </c>
      <c r="C93" s="11">
        <v>229.5</v>
      </c>
      <c r="D93" s="11">
        <v>27540</v>
      </c>
    </row>
    <row r="94" spans="1:4" x14ac:dyDescent="0.25">
      <c r="A94" s="11">
        <v>532810</v>
      </c>
      <c r="B94" s="11" t="s">
        <v>96</v>
      </c>
      <c r="C94" s="11">
        <v>104</v>
      </c>
      <c r="D94" s="11">
        <v>27456.85</v>
      </c>
    </row>
    <row r="95" spans="1:4" x14ac:dyDescent="0.25">
      <c r="A95" s="11">
        <v>500410</v>
      </c>
      <c r="B95" s="11" t="s">
        <v>97</v>
      </c>
      <c r="C95" s="11">
        <v>1461.4</v>
      </c>
      <c r="D95" s="11">
        <v>27443.23</v>
      </c>
    </row>
    <row r="96" spans="1:4" x14ac:dyDescent="0.25">
      <c r="A96" s="11">
        <v>532777</v>
      </c>
      <c r="B96" s="11" t="s">
        <v>98</v>
      </c>
      <c r="C96" s="11">
        <v>2175.1</v>
      </c>
      <c r="D96" s="11">
        <v>26604.99</v>
      </c>
    </row>
    <row r="97" spans="1:4" x14ac:dyDescent="0.25">
      <c r="A97" s="11">
        <v>500049</v>
      </c>
      <c r="B97" s="11" t="s">
        <v>99</v>
      </c>
      <c r="C97" s="11">
        <v>107.75</v>
      </c>
      <c r="D97" s="11">
        <v>26254.29</v>
      </c>
    </row>
    <row r="98" spans="1:4" x14ac:dyDescent="0.25">
      <c r="A98" s="11">
        <v>539254</v>
      </c>
      <c r="B98" s="11" t="s">
        <v>100</v>
      </c>
      <c r="C98" s="11">
        <v>237.7</v>
      </c>
      <c r="D98" s="11">
        <v>26142.49</v>
      </c>
    </row>
    <row r="99" spans="1:4" x14ac:dyDescent="0.25">
      <c r="A99" s="11">
        <v>532466</v>
      </c>
      <c r="B99" s="11" t="s">
        <v>101</v>
      </c>
      <c r="C99" s="11">
        <v>3042.1</v>
      </c>
      <c r="D99" s="11">
        <v>26111.599999999999</v>
      </c>
    </row>
    <row r="100" spans="1:4" x14ac:dyDescent="0.25">
      <c r="A100" s="11">
        <v>500165</v>
      </c>
      <c r="B100" s="11" t="s">
        <v>102</v>
      </c>
      <c r="C100" s="11">
        <v>462.35</v>
      </c>
      <c r="D100" s="11">
        <v>24916.95</v>
      </c>
    </row>
    <row r="101" spans="1:4" x14ac:dyDescent="0.25">
      <c r="A101" s="11">
        <v>526371</v>
      </c>
      <c r="B101" s="11" t="s">
        <v>103</v>
      </c>
      <c r="C101" s="11">
        <v>81.099999999999994</v>
      </c>
      <c r="D101" s="11">
        <v>24831.599999999999</v>
      </c>
    </row>
  </sheetData>
  <hyperlinks>
    <hyperlink ref="B2" r:id="rId1" display="https://www.bseindia.com/stock-share-price/tata-consultancy-services-ltd/tcs/532540/" xr:uid="{A4CCE239-9494-4D26-9DDC-75432FF785DE}"/>
    <hyperlink ref="B3" r:id="rId2" display="https://www.bseindia.com/stock-share-price/reliance-industries-ltd/reliance/500325/" xr:uid="{78B8831F-4348-4595-8ED3-EED2017D433C}"/>
    <hyperlink ref="B4" r:id="rId3" display="https://www.bseindia.com/stock-share-price/hdfc-bank-ltd/hdfcbank/500180/" xr:uid="{0D246AEB-1C0C-4A32-B53D-0E4F71680B84}"/>
    <hyperlink ref="B5" r:id="rId4" display="https://www.bseindia.com/stock-share-price/hindustan-unilever-ltd/hindunilvr/500696/" xr:uid="{50AF2875-DD79-4E49-80D2-CFB8E233D657}"/>
    <hyperlink ref="B6" r:id="rId5" display="https://www.bseindia.com/stock-share-price/infosys-ltd/infy/500209/" xr:uid="{4D881550-B204-46AE-A4F8-9EC794C28D19}"/>
    <hyperlink ref="B7" r:id="rId6" display="https://www.bseindia.com/stock-share-price/housing-development-finance-corpltd/hdfc/500010/" xr:uid="{96966FA8-40DB-4849-B05C-53CF912C4D14}"/>
    <hyperlink ref="B8" r:id="rId7" display="https://www.bseindia.com/stock-share-price/itc-ltd/itc/500875/" xr:uid="{5A4E3BA6-FBC2-4A5E-A341-B949B6E2477C}"/>
    <hyperlink ref="B9" r:id="rId8" display="https://www.bseindia.com/stock-share-price/kotak-mahindra-bank-ltd/kotakbank/500247/" xr:uid="{2EB3EEC4-8488-4E86-8A03-CB8682132EB4}"/>
    <hyperlink ref="B10" r:id="rId9" display="https://www.bseindia.com/stock-share-price/icici-bank-ltd/icicibank/532174/" xr:uid="{59B031D4-2033-4A2C-90CB-F3A891499D25}"/>
    <hyperlink ref="B11" r:id="rId10" display="https://www.bseindia.com/stock-share-price/state-bank-of-india/sbin/500112/" xr:uid="{267791DB-DA2C-44B4-A082-181F58665E2E}"/>
    <hyperlink ref="B12" r:id="rId11" display="https://www.bseindia.com/stock-share-price/bajaj-finance-limited/bajfinance/500034/" xr:uid="{D01448EC-22AF-42B5-BCA6-C2DF7A5BB987}"/>
    <hyperlink ref="B13" r:id="rId12" display="https://www.bseindia.com/stock-share-price/larsen--toubro-ltd/lt/500510/" xr:uid="{C4B02C13-D715-4F7F-94D5-5DDE24D21979}"/>
    <hyperlink ref="B14" r:id="rId13" display="https://www.bseindia.com/stock-share-price/maruti-suzuki-india-ltd/maruti/532500/" xr:uid="{7F6B46E5-44A7-4AD1-BB18-3C2238346A78}"/>
    <hyperlink ref="B15" r:id="rId14" display="https://www.bseindia.com/stock-share-price/bharti-airtel-ltd/bhartiartl/532454/" xr:uid="{39EBCFED-A6EB-4273-A095-12D0F4D9B8A7}"/>
    <hyperlink ref="B16" r:id="rId15" display="https://www.bseindia.com/stock-share-price/axis-bank-ltd/axisbank/532215/" xr:uid="{36C96DB1-F417-4B92-B14D-E579DC62E33E}"/>
    <hyperlink ref="B17" r:id="rId16" display="https://www.bseindia.com/stock-share-price/oil-and-natural-gas-corporation-ltd/ongc/500312/" xr:uid="{83D638B0-D26D-48C0-828A-5A6BB6AD89BE}"/>
    <hyperlink ref="B18" r:id="rId17" display="https://www.bseindia.com/stock-share-price/wipro-ltd/wipro/507685/" xr:uid="{B14D4CE8-F709-4041-B1EB-8FDA4E5119CE}"/>
    <hyperlink ref="B19" r:id="rId18" display="https://www.bseindia.com/stock-share-price/hcl-technologies-ltd/hcltech/532281/" xr:uid="{3001D479-7135-4F9A-86F0-05229395D3C8}"/>
    <hyperlink ref="B20" r:id="rId19" display="https://www.bseindia.com/stock-share-price/asian-paints-ltd/asianpaint/500820/" xr:uid="{D81C4DAF-79ED-44DB-90AE-AF371A4AF5C8}"/>
    <hyperlink ref="B21" r:id="rId20" display="https://www.bseindia.com/stock-share-price/ntpc-ltd/ntpc/532555/" xr:uid="{22BD265A-88AD-4E75-89CA-CB8E61DBBBA0}"/>
    <hyperlink ref="B22" r:id="rId21" display="https://www.bseindia.com/stock-share-price/nestle-india-ltd/nestleind/500790/" xr:uid="{59C0C13A-28CE-4631-9277-D35C60669FFF}"/>
    <hyperlink ref="B23" r:id="rId22" display="https://www.bseindia.com/stock-share-price/indian-oil-corporation-ltd/ioc/530965/" xr:uid="{6FD99864-83B7-4D45-8145-F540F9708D89}"/>
    <hyperlink ref="B24" r:id="rId23" display="https://www.bseindia.com/stock-share-price/coal-india-ltd/coalindia/533278/" xr:uid="{0405DFA5-04FD-487E-AB82-3C7F2B9F1DB4}"/>
    <hyperlink ref="B25" r:id="rId24" display="https://www.bseindia.com/stock-share-price/bajaj-finserv-ltd/bajajfinsv/532978/" xr:uid="{72CF7979-D46D-462C-876D-8ADFD5635ABE}"/>
    <hyperlink ref="B26" r:id="rId25" display="https://www.bseindia.com/stock-share-price/ultratech-cement-ltd/ultracemco/532538/" xr:uid="{68D29AC6-A08A-486D-8107-4B0556BBE652}"/>
    <hyperlink ref="B27" r:id="rId26" display="https://www.bseindia.com/stock-share-price/hdfc-life-insurance-company-ltd/hdfclife/540777/" xr:uid="{A658458E-A32E-4F40-8B7A-9CAC17988794}"/>
    <hyperlink ref="B28" r:id="rId27" display="https://www.bseindia.com/stock-share-price/power-grid-corporation-of-india-ltd/powergrid/532898/" xr:uid="{8F00E031-2160-4953-AD19-DB5B28020059}"/>
    <hyperlink ref="B29" r:id="rId28" display="https://www.bseindia.com/stock-share-price/sun-pharmaceutical-industries-ltd/sunpharma/524715/" xr:uid="{2DA129E5-A2BC-48A4-8E48-F356ABAAF3F1}"/>
    <hyperlink ref="B30" r:id="rId29" display="https://www.bseindia.com/stock-share-price/avenue-supermarts-ltd/dmart/540376/" xr:uid="{6D26A6FB-D91C-493C-A54E-53DEF973C2ED}"/>
    <hyperlink ref="B31" r:id="rId30" display="https://www.bseindia.com/stock-share-price/titan-company-limited/titan/500114/" xr:uid="{2AC3EFB3-BD60-4045-A318-158567D92B9B}"/>
    <hyperlink ref="B32" r:id="rId31" display="https://www.bseindia.com/stock-share-price/hindustan-zinc-ltd/hindzinc/500188/" xr:uid="{72B9DCCD-8C51-42AB-A59E-34933DB2351B}"/>
    <hyperlink ref="B33" r:id="rId32" display="https://www.bseindia.com/stock-share-price/indusind-bank-ltd/indusindbk/532187/" xr:uid="{66B268BA-9BCA-495A-ABE2-7B575C828C03}"/>
    <hyperlink ref="B34" r:id="rId33" display="https://www.bseindia.com/stock-share-price/sbi-life-insurance-company-ltd/sbilife/540719/" xr:uid="{37FB79C9-7075-4C9B-8967-5739499829E1}"/>
    <hyperlink ref="B35" r:id="rId34" display="https://www.bseindia.com/stock-share-price/bharat-petroleum-corporation-ltd/bpcl/500547/" xr:uid="{DEFABDC4-A4C9-4C3C-8CFF-CF534B39CC11}"/>
    <hyperlink ref="B36" r:id="rId35" display="https://www.bseindia.com/stock-share-price/bajaj-auto-ltd/bajaj-auto/532977/" xr:uid="{5A8C66A6-FC40-4F83-AD27-99F43CF3DD5B}"/>
    <hyperlink ref="B37" r:id="rId36" display="https://www.bseindia.com/stock-share-price/dabur-india-ltd/dabur/500096/" xr:uid="{F5290723-CD08-463E-A665-2FD5ECB45961}"/>
    <hyperlink ref="B38" r:id="rId37" display="https://www.bseindia.com/stock-share-price/adani-ports-and-special-economic-zone-ltd/adaniports/532921/" xr:uid="{CC050C82-DDED-4CAD-9BC6-D5133E06635F}"/>
    <hyperlink ref="B39" r:id="rId38" display="https://www.bseindia.com/stock-share-price/pidilite-industries-ltd/pidilitind/500331/" xr:uid="{6F1DECC1-6688-46D1-B93E-66332A44849A}"/>
    <hyperlink ref="B40" r:id="rId39" display="https://www.bseindia.com/stock-share-price/tech-mahindra-ltd/techm/532755/" xr:uid="{89CE4C5C-0D1D-457B-A424-E30C150C43C5}"/>
    <hyperlink ref="B41" r:id="rId40" display="https://www.bseindia.com/stock-share-price/britannia-industries-ltd/britannia/500825/" xr:uid="{B1A8505D-0EAD-491A-ADB5-016E34A35FC7}"/>
    <hyperlink ref="B42" r:id="rId41" display="https://www.bseindia.com/stock-share-price/mahindra--mahindra-ltd/mm/500520/" xr:uid="{0351BD1C-38C8-4090-9373-A1B02BF851C0}"/>
    <hyperlink ref="B43" r:id="rId42" display="https://www.bseindia.com/stock-share-price/interglobe-aviation-ltd/indigo/539448/" xr:uid="{F4EEC069-C032-47D5-ACE0-360561462ED5}"/>
    <hyperlink ref="B44" r:id="rId43" display="https://www.bseindia.com/stock-share-price/shree-cement-ltd/shreecem/500387/" xr:uid="{F9F70D40-E1F5-4DD0-85CB-EF7943A65E1F}"/>
    <hyperlink ref="B45" r:id="rId44" display="https://www.bseindia.com/stock-share-price/icici-prudential-life-insurance-company-ltd/icicipruli/540133/" xr:uid="{63D36E05-C034-4670-8C6C-0DB491A599DA}"/>
    <hyperlink ref="B46" r:id="rId45" display="https://www.bseindia.com/stock-share-price/godrej-consumer-products-ltd/godrejcp/532424/" xr:uid="{E5183CCA-807D-4667-9DEE-A382C85AD9A9}"/>
    <hyperlink ref="B47" r:id="rId46" display="https://www.bseindia.com/stock-share-price/gail-(india)-ltd/gail/532155/" xr:uid="{903992EA-C4FF-426E-BFD2-4514E0DCA356}"/>
    <hyperlink ref="B48" r:id="rId47" display="https://www.bseindia.com/stock-share-price/hdfc-asset-management-company-ltd/hdfcamc/541729/" xr:uid="{077CA53C-8688-4DEE-ABE5-0F4B620B1689}"/>
    <hyperlink ref="B49" r:id="rId48" display="https://www.bseindia.com/stock-share-price/bandhan-bank-ltd/bandhanbnk/541153/" xr:uid="{2EEA9945-78D9-4688-8481-0EA48755247A}"/>
    <hyperlink ref="B50" r:id="rId49" display="https://www.bseindia.com/stock-share-price/icici-lombard-general-insurance-company-ltd/icicigi/540716/" xr:uid="{17C4544F-DE38-4846-BAA0-242C02A19257}"/>
    <hyperlink ref="B51" r:id="rId50" display="https://www.bseindia.com/stock-share-price/jsw-steel-ltd/jswsteel/500228/" xr:uid="{CA3DE130-420C-4F17-A39A-D5B9DA4BC0C0}"/>
    <hyperlink ref="B52" r:id="rId51" display="https://www.bseindia.com/stock-share-price/hero-motocorp-ltd/heromotoco/500182/" xr:uid="{1AC01E55-5590-48E1-BC45-CC3FCF320EFA}"/>
    <hyperlink ref="B53" r:id="rId52" display="https://www.bseindia.com/stock-share-price/vedanta-limited/vedl/500295/" xr:uid="{382C2447-C12A-4A25-BD54-E603B47BFF08}"/>
    <hyperlink ref="B54" r:id="rId53" display="https://www.bseindia.com/stock-share-price/marico-ltd/marico/531642/" xr:uid="{B5A2AEAE-8475-4A33-BE44-BE82937708BB}"/>
    <hyperlink ref="B55" r:id="rId54" display="https://www.bseindia.com/stock-share-price/bharti-infratel-ltd/infratel/534816/" xr:uid="{D48229EA-B46E-4E77-B2BE-C0702F9C33B1}"/>
    <hyperlink ref="B56" r:id="rId55" display="https://www.bseindia.com/stock-share-price/grasim-industries-ltd/grasim/500300/" xr:uid="{9B15E849-C80B-48E5-AD2F-EC8E3BB1FA73}"/>
    <hyperlink ref="B57" r:id="rId56" display="https://www.bseindia.com/stock-share-price/drreddys-laboratories-ltd/drreddy/500124/" xr:uid="{329B58E0-908B-45DD-97FB-BEC0962EE303}"/>
    <hyperlink ref="B58" r:id="rId57" display="https://www.bseindia.com/stock-share-price/united-spirits-ltd/unitdspr/532432/" xr:uid="{FDC28754-FE23-46CA-8F0F-3EC7052D24D2}"/>
    <hyperlink ref="B59" r:id="rId58" display="https://www.bseindia.com/stock-share-price/upl-limited/upl/512070/" xr:uid="{2CE053D2-6B68-43F1-8EC4-692559B622A9}"/>
    <hyperlink ref="B60" r:id="rId59" display="https://www.bseindia.com/stock-share-price/divis-laboratories-ltd/divislab/532488/" xr:uid="{6DBBB4A3-997E-482E-833D-CBE04D383D26}"/>
    <hyperlink ref="B61" r:id="rId60" display="https://www.bseindia.com/stock-share-price/eicher-motors-ltd/eichermot/505200/" xr:uid="{F8BC7CE7-C4B3-4F3A-901E-754EE21AB1DA}"/>
    <hyperlink ref="B62" r:id="rId61" display="https://www.bseindia.com/stock-share-price/siemens-ltd/siemens/500550/" xr:uid="{ED45CEF2-9659-4026-9EB5-71DE170C6D9B}"/>
    <hyperlink ref="B63" r:id="rId62" display="https://www.bseindia.com/stock-share-price/hindalco-industries-ltd/hindalco/500440/" xr:uid="{7F0AF4FA-A3DB-48C7-B6F8-FB44B1CB02D9}"/>
    <hyperlink ref="B64" r:id="rId63" display="https://www.bseindia.com/stock-share-price/havells-india-ltd/havells/517354/" xr:uid="{07C2A8A0-1EF6-43E5-B9DC-931F1C603601}"/>
    <hyperlink ref="B65" r:id="rId64" display="https://www.bseindia.com/stock-share-price/hindustan-petroleum-corporation-ltd/hindpetro/500104/" xr:uid="{D3649FA1-0DCD-4397-992A-5CF1B19DFD4F}"/>
    <hyperlink ref="B66" r:id="rId65" display="https://www.bseindia.com/stock-share-price/bosch-ltd/boschltd/500530/" xr:uid="{C88A231A-31A2-4C14-AD8B-624B9382CB43}"/>
    <hyperlink ref="B67" r:id="rId66" display="https://www.bseindia.com/stock-share-price/petronet-lng-ltd/petronet/532522/" xr:uid="{C3F3423F-AA53-42FC-B5B2-82DB43766869}"/>
    <hyperlink ref="B68" r:id="rId67" display="https://www.bseindia.com/stock-share-price/tata-steel-ltd/tatasteel/500470/" xr:uid="{88B9DEDD-A128-40C8-90FC-2841BFDD4124}"/>
    <hyperlink ref="B69" r:id="rId68" display="https://www.bseindia.com/stock-share-price/dlf-ltd/dlf/532868/" xr:uid="{3E4149D5-C0B3-426F-A6CD-814D395DDDDF}"/>
    <hyperlink ref="B70" r:id="rId69" display="https://www.bseindia.com/stock-share-price/cipla-ltd/cipla/500087/" xr:uid="{CCBE5EF3-CB5B-4F68-A79E-EB0E804FBE88}"/>
    <hyperlink ref="B71" r:id="rId70" display="https://www.bseindia.com/stock-share-price/piramal-enterprises-ltd/pel/500302/" xr:uid="{AF600DF6-0EC4-45DB-84E0-91F0971534A4}"/>
    <hyperlink ref="B72" r:id="rId71" display="https://www.bseindia.com/stock-share-price/ambuja-cements-ltd/ambujacem/500425/" xr:uid="{35555EC6-8D9E-482D-8EFE-BA23B75B58AB}"/>
    <hyperlink ref="B73" r:id="rId72" display="https://www.bseindia.com/stock-share-price/bajaj-holdings--investment-ltd/bajajhldng/500490/" xr:uid="{D90CC25B-CA50-40B3-8CA1-C7ED73DB0418}"/>
    <hyperlink ref="B74" r:id="rId73" display="https://www.bseindia.com/stock-share-price/bank-of-baroda/bankbaroda/532134/" xr:uid="{6596265F-9C48-4959-8131-49CFAB4F83AD}"/>
    <hyperlink ref="B75" r:id="rId74" display="https://www.bseindia.com/stock-share-price/aurobindo-pharma-ltd/auropharma/524804/" xr:uid="{3D320F69-2311-4432-9F06-75B4C77E9C8A}"/>
    <hyperlink ref="B76" r:id="rId75" display="https://www.bseindia.com/stock-share-price/berger-paints-india-ltd/bergepaint/509480/" xr:uid="{188334A5-F482-4289-8C6E-0F64002C783A}"/>
    <hyperlink ref="B77" r:id="rId76" display="https://www.bseindia.com/stock-share-price/united-breweries-ltd/ubl/532478/" xr:uid="{062AD7DE-0381-4A9C-B4B0-66247B1C637E}"/>
    <hyperlink ref="B78" r:id="rId77" display="https://www.bseindia.com/stock-share-price/lupin-ltd/lupin/500257/" xr:uid="{EF978ECE-A2B6-4A3B-BC8F-A1D9E7F6D993}"/>
    <hyperlink ref="B79" r:id="rId78" display="https://www.bseindia.com/stock-share-price/zee-entertainment-enterprises-ltd/zeel/505537/" xr:uid="{D5059CCB-2A15-4731-8BCE-00C77DE356FD}"/>
    <hyperlink ref="B80" r:id="rId79" display="https://www.bseindia.com/stock-share-price/tata-motors-ltd/tatamotors/500570/" xr:uid="{A5EA58F7-6BF2-43E7-8434-8ACA2ABEEA21}"/>
    <hyperlink ref="B81" r:id="rId80" display="https://www.bseindia.com/stock-share-price/colgate-palmolive-(india)-ltd/colpal/500830/" xr:uid="{FDEA2574-BCDF-4DA7-9C62-E998D988203A}"/>
    <hyperlink ref="B82" r:id="rId81" display="https://www.bseindia.com/stock-share-price/glaxosmithkline-consumer-healthcare-ltd/gskcons/500676/" xr:uid="{A268C651-C796-451F-BF95-95B9A73C0E3C}"/>
    <hyperlink ref="B83" r:id="rId82" display="https://www.bseindia.com/stock-share-price/procter--gamble-hygiene--health-care-ltd/pghh/500459/" xr:uid="{3903DF6E-1A83-4490-B49F-F92A28ADEBEA}"/>
    <hyperlink ref="B84" r:id="rId83" display="https://www.bseindia.com/stock-share-price/container-corporation-of-india-ltd/concor/531344/" xr:uid="{BBF2BFFB-5DA3-4FBC-B199-88A099526E4A}"/>
    <hyperlink ref="B85" r:id="rId84" display="https://www.bseindia.com/stock-share-price/embassy-office-parks-reit/embassy/542602/" xr:uid="{1E062080-4109-4F4F-8042-888D65353A41}"/>
    <hyperlink ref="B86" r:id="rId85" display="https://www.bseindia.com/stock-share-price/motherson-sumi-systems-ltd/mothersumi/517334/" xr:uid="{26E2DE96-9454-486E-90D8-90C6AD5CA07D}"/>
    <hyperlink ref="B87" r:id="rId86" display="https://www.bseindia.com/stock-share-price/general-insurance-corporation-of-india/gicre/540755/" xr:uid="{B0C01A76-01B5-4C8B-9E1A-EE15FAD340FB}"/>
    <hyperlink ref="B88" r:id="rId87" display="https://www.bseindia.com/stock-share-price/torrent-pharmaceuticals-ltd/torntpharm/500420/" xr:uid="{09B93B80-056C-420B-AF82-351C315E37E3}"/>
    <hyperlink ref="B89" r:id="rId88" display="https://www.bseindia.com/stock-share-price/larsen--toubro-infotech-ltd/lti/540005/" xr:uid="{C45370F9-4FEF-40DA-8F27-0A7DAADF75B7}"/>
    <hyperlink ref="B90" r:id="rId89" display="https://www.bseindia.com/stock-share-price/punjab-national-bank/pnb/532461/" xr:uid="{D1D5D454-87C7-4BEC-892F-350CB1E747A2}"/>
    <hyperlink ref="B91" r:id="rId90" display="https://www.bseindia.com/stock-share-price/rec-ltd/recltd/532955/" xr:uid="{3E6E58A6-A185-41DB-B5DC-CC1B507C6DEB}"/>
    <hyperlink ref="B92" r:id="rId91" display="https://www.bseindia.com/stock-share-price/abb-india-limited/abb/500002/" xr:uid="{55BA391A-0F4F-4DB0-96D1-368DD103B856}"/>
    <hyperlink ref="B93" r:id="rId92" display="https://www.bseindia.com/stock-share-price/biocon-ltd/biocon/532523/" xr:uid="{ECF8106C-2C5E-4F6D-903D-163CF0DBC1BF}"/>
    <hyperlink ref="B94" r:id="rId93" display="https://www.bseindia.com/stock-share-price/power-finance-corporation-ltd/pfc/532810/" xr:uid="{6265DEB3-B433-45CA-A68A-1D9285DB0F6E}"/>
    <hyperlink ref="B95" r:id="rId94" display="https://www.bseindia.com/stock-share-price/acc-ltd/acc/500410/" xr:uid="{F7DA637B-8BC7-465A-B8BE-2A457185E6B7}"/>
    <hyperlink ref="B96" r:id="rId95" display="https://www.bseindia.com/stock-share-price/info-edge-(india)-ltd/naukri/532777/" xr:uid="{C5A15AB0-067C-48F8-8C7F-2D51DF53F48F}"/>
    <hyperlink ref="B97" r:id="rId96" display="https://www.bseindia.com/stock-share-price/bharat-electronics-ltd/bel/500049/" xr:uid="{77BEE679-AB24-49A8-8EAC-53948DBFD03A}"/>
    <hyperlink ref="B98" r:id="rId97" display="https://www.bseindia.com/stock-share-price/adani-transmission-ltd/adanitrans/539254/" xr:uid="{A6DCB7C1-A2ED-4F4C-B6B2-ABD1483242DB}"/>
    <hyperlink ref="B99" r:id="rId98" display="https://www.bseindia.com/stock-share-price/oracle-financial-services-software-ltd/ofss/532466/" xr:uid="{7C7E3C9E-C181-4FD9-80AB-7B7035BB3A3D}"/>
    <hyperlink ref="B100" r:id="rId99" display="https://www.bseindia.com/stock-share-price/kansai-nerolac-paints-ltd/kansainer/500165/" xr:uid="{5038EBF5-F9C8-4C40-8484-3770DEADB55B}"/>
    <hyperlink ref="B101" r:id="rId100" display="https://www.bseindia.com/stock-share-price/nmdc-ltd/nmdc/526371/" xr:uid="{C71C28C5-5363-4E50-8CF7-7A7FFCF8C376}"/>
  </hyperlinks>
  <pageMargins left="0.7" right="0.7" top="0.75" bottom="0.75" header="0.3" footer="0.3"/>
  <pageSetup orientation="portrait" r:id="rId1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9E9D-AD43-4173-9B8E-D3B685F78C71}">
  <dimension ref="A1:F11"/>
  <sheetViews>
    <sheetView workbookViewId="0">
      <selection activeCell="K10" sqref="K10"/>
    </sheetView>
  </sheetViews>
  <sheetFormatPr defaultRowHeight="15" x14ac:dyDescent="0.25"/>
  <cols>
    <col min="1" max="1" width="5.140625" bestFit="1" customWidth="1"/>
    <col min="2" max="2" width="32.42578125" bestFit="1" customWidth="1"/>
    <col min="3" max="3" width="13.140625" bestFit="1" customWidth="1"/>
    <col min="4" max="5" width="13.7109375" bestFit="1" customWidth="1"/>
    <col min="6" max="6" width="11.28515625" bestFit="1" customWidth="1"/>
  </cols>
  <sheetData>
    <row r="1" spans="1:6" x14ac:dyDescent="0.25">
      <c r="A1" s="13" t="s">
        <v>114</v>
      </c>
      <c r="B1" s="13" t="s">
        <v>1</v>
      </c>
      <c r="C1" s="13" t="s">
        <v>115</v>
      </c>
      <c r="D1" s="13" t="s">
        <v>116</v>
      </c>
      <c r="E1" s="13" t="s">
        <v>117</v>
      </c>
      <c r="F1" s="13" t="s">
        <v>118</v>
      </c>
    </row>
    <row r="2" spans="1:6" x14ac:dyDescent="0.25">
      <c r="A2" s="14">
        <v>1</v>
      </c>
      <c r="B2" s="11" t="s">
        <v>4</v>
      </c>
      <c r="C2" s="14" t="s">
        <v>104</v>
      </c>
      <c r="D2" s="16">
        <v>-3.3480129999999997E-2</v>
      </c>
      <c r="E2" s="16">
        <v>-0.10898629999999999</v>
      </c>
      <c r="F2" s="16">
        <v>0.240012</v>
      </c>
    </row>
    <row r="3" spans="1:6" x14ac:dyDescent="0.25">
      <c r="A3" s="14">
        <v>2</v>
      </c>
      <c r="B3" s="11" t="s">
        <v>5</v>
      </c>
      <c r="C3" s="14" t="s">
        <v>105</v>
      </c>
      <c r="D3" s="16">
        <v>-3.1543769999999999E-2</v>
      </c>
      <c r="E3" s="16">
        <v>-4.8107650000000002E-2</v>
      </c>
      <c r="F3" s="16">
        <v>0.25322840000000002</v>
      </c>
    </row>
    <row r="4" spans="1:6" x14ac:dyDescent="0.25">
      <c r="A4" s="14">
        <v>3</v>
      </c>
      <c r="B4" s="11" t="s">
        <v>6</v>
      </c>
      <c r="C4" s="14" t="s">
        <v>106</v>
      </c>
      <c r="D4" s="16">
        <v>-2.7836550000000002E-2</v>
      </c>
      <c r="E4" s="16">
        <v>-4.2312420000000003E-2</v>
      </c>
      <c r="F4" s="16">
        <v>0.225687</v>
      </c>
    </row>
    <row r="5" spans="1:6" x14ac:dyDescent="0.25">
      <c r="A5" s="14">
        <v>4</v>
      </c>
      <c r="B5" s="11" t="s">
        <v>10</v>
      </c>
      <c r="C5" s="14" t="s">
        <v>107</v>
      </c>
      <c r="D5" s="16">
        <v>-2.9299789999999999E-2</v>
      </c>
      <c r="E5" s="16">
        <v>-6.9719509999999998E-2</v>
      </c>
      <c r="F5" s="16">
        <v>0.27828350000000002</v>
      </c>
    </row>
    <row r="6" spans="1:6" x14ac:dyDescent="0.25">
      <c r="A6" s="14">
        <v>5</v>
      </c>
      <c r="B6" s="11" t="s">
        <v>15</v>
      </c>
      <c r="C6" s="14" t="s">
        <v>108</v>
      </c>
      <c r="D6" s="16">
        <v>-3.5730820000000003E-2</v>
      </c>
      <c r="E6" s="16">
        <v>-5.5296919999999999E-2</v>
      </c>
      <c r="F6" s="16">
        <v>0.30733700000000003</v>
      </c>
    </row>
    <row r="7" spans="1:6" x14ac:dyDescent="0.25">
      <c r="A7" s="14">
        <v>6</v>
      </c>
      <c r="B7" s="11" t="s">
        <v>16</v>
      </c>
      <c r="C7" s="14" t="s">
        <v>109</v>
      </c>
      <c r="D7" s="16">
        <v>-3.1366379999999999E-2</v>
      </c>
      <c r="E7" s="16">
        <v>-4.6237100000000003E-2</v>
      </c>
      <c r="F7" s="16">
        <v>0.27987600000000001</v>
      </c>
    </row>
    <row r="8" spans="1:6" x14ac:dyDescent="0.25">
      <c r="A8" s="14">
        <v>7</v>
      </c>
      <c r="B8" s="11" t="s">
        <v>22</v>
      </c>
      <c r="C8" s="14" t="s">
        <v>110</v>
      </c>
      <c r="D8" s="16">
        <v>-2.353181E-2</v>
      </c>
      <c r="E8" s="16">
        <v>-3.6898880000000002E-2</v>
      </c>
      <c r="F8" s="16">
        <v>0.1762165</v>
      </c>
    </row>
    <row r="9" spans="1:6" x14ac:dyDescent="0.25">
      <c r="A9" s="14">
        <v>8</v>
      </c>
      <c r="B9" s="11" t="s">
        <v>28</v>
      </c>
      <c r="C9" s="14" t="s">
        <v>111</v>
      </c>
      <c r="D9" s="16">
        <v>-3.3457960000000002E-2</v>
      </c>
      <c r="E9" s="16">
        <v>-5.3662269999999998E-2</v>
      </c>
      <c r="F9" s="16">
        <v>0.25495459999999998</v>
      </c>
    </row>
    <row r="10" spans="1:6" x14ac:dyDescent="0.25">
      <c r="A10" s="14">
        <v>9</v>
      </c>
      <c r="B10" s="11" t="s">
        <v>13</v>
      </c>
      <c r="C10" s="14" t="s">
        <v>112</v>
      </c>
      <c r="D10" s="16">
        <v>-3.5157819999999999E-2</v>
      </c>
      <c r="E10" s="16">
        <v>-5.0235549999999997E-2</v>
      </c>
      <c r="F10" s="16">
        <v>0.30875330000000001</v>
      </c>
    </row>
    <row r="11" spans="1:6" x14ac:dyDescent="0.25">
      <c r="A11" s="14">
        <v>10</v>
      </c>
      <c r="B11" s="11" t="s">
        <v>83</v>
      </c>
      <c r="C11" s="14" t="s">
        <v>113</v>
      </c>
      <c r="D11" s="16">
        <v>-2.3064830000000001E-2</v>
      </c>
      <c r="E11" s="16">
        <v>-3.4232279999999997E-2</v>
      </c>
      <c r="F11" s="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9DFD-CE7E-4A6A-A5CF-5375AEA56656}">
  <dimension ref="A2:J12"/>
  <sheetViews>
    <sheetView workbookViewId="0">
      <selection activeCell="I16" sqref="I16"/>
    </sheetView>
  </sheetViews>
  <sheetFormatPr defaultRowHeight="15" x14ac:dyDescent="0.25"/>
  <cols>
    <col min="1" max="1" width="13.140625" bestFit="1" customWidth="1"/>
    <col min="2" max="2" width="11" bestFit="1" customWidth="1"/>
    <col min="5" max="5" width="13.140625" bestFit="1" customWidth="1"/>
    <col min="6" max="6" width="11" bestFit="1" customWidth="1"/>
    <col min="9" max="9" width="13.140625" bestFit="1" customWidth="1"/>
    <col min="10" max="10" width="10.85546875" bestFit="1" customWidth="1"/>
  </cols>
  <sheetData>
    <row r="2" spans="1:10" x14ac:dyDescent="0.25">
      <c r="A2" s="12" t="s">
        <v>115</v>
      </c>
      <c r="B2" s="12" t="s">
        <v>116</v>
      </c>
      <c r="E2" s="12" t="s">
        <v>115</v>
      </c>
      <c r="F2" s="12" t="s">
        <v>117</v>
      </c>
      <c r="I2" s="12" t="s">
        <v>115</v>
      </c>
      <c r="J2" s="12" t="s">
        <v>118</v>
      </c>
    </row>
    <row r="3" spans="1:10" x14ac:dyDescent="0.25">
      <c r="A3" s="11" t="s">
        <v>113</v>
      </c>
      <c r="B3" s="11">
        <v>2.3064830000000001E-2</v>
      </c>
      <c r="E3" s="11" t="s">
        <v>113</v>
      </c>
      <c r="F3" s="11">
        <v>3.4232279999999997E-2</v>
      </c>
      <c r="I3" s="11" t="s">
        <v>110</v>
      </c>
      <c r="J3" s="11">
        <v>0.1762165</v>
      </c>
    </row>
    <row r="4" spans="1:10" x14ac:dyDescent="0.25">
      <c r="A4" s="11" t="s">
        <v>110</v>
      </c>
      <c r="B4" s="11">
        <v>2.353181E-2</v>
      </c>
      <c r="E4" s="11" t="s">
        <v>110</v>
      </c>
      <c r="F4" s="11">
        <v>3.6898880000000002E-2</v>
      </c>
      <c r="I4" s="11" t="s">
        <v>106</v>
      </c>
      <c r="J4" s="11">
        <v>0.225687</v>
      </c>
    </row>
    <row r="5" spans="1:10" x14ac:dyDescent="0.25">
      <c r="A5" s="11" t="s">
        <v>106</v>
      </c>
      <c r="B5" s="11">
        <v>2.7836550000000002E-2</v>
      </c>
      <c r="E5" s="11" t="s">
        <v>106</v>
      </c>
      <c r="F5" s="11">
        <v>4.2312420000000003E-2</v>
      </c>
      <c r="I5" s="11" t="s">
        <v>104</v>
      </c>
      <c r="J5" s="11">
        <v>0.240012</v>
      </c>
    </row>
    <row r="6" spans="1:10" x14ac:dyDescent="0.25">
      <c r="A6" s="11" t="s">
        <v>107</v>
      </c>
      <c r="B6" s="11">
        <v>2.9299789999999999E-2</v>
      </c>
      <c r="E6" s="11" t="s">
        <v>109</v>
      </c>
      <c r="F6" s="11">
        <v>4.6237100000000003E-2</v>
      </c>
      <c r="I6" s="11" t="s">
        <v>105</v>
      </c>
      <c r="J6" s="11">
        <v>0.25322840000000002</v>
      </c>
    </row>
    <row r="7" spans="1:10" x14ac:dyDescent="0.25">
      <c r="A7" s="11" t="s">
        <v>109</v>
      </c>
      <c r="B7" s="11">
        <v>3.1366379999999999E-2</v>
      </c>
      <c r="E7" s="11" t="s">
        <v>105</v>
      </c>
      <c r="F7" s="11">
        <v>4.8107650000000002E-2</v>
      </c>
      <c r="I7" s="11" t="s">
        <v>111</v>
      </c>
      <c r="J7" s="11">
        <v>0.25495459999999998</v>
      </c>
    </row>
    <row r="8" spans="1:10" x14ac:dyDescent="0.25">
      <c r="A8" s="11" t="s">
        <v>105</v>
      </c>
      <c r="B8" s="11">
        <v>3.1543769999999999E-2</v>
      </c>
      <c r="E8" s="11" t="s">
        <v>112</v>
      </c>
      <c r="F8" s="11">
        <v>5.0235549999999997E-2</v>
      </c>
      <c r="I8" s="11" t="s">
        <v>107</v>
      </c>
      <c r="J8" s="11">
        <v>0.27828350000000002</v>
      </c>
    </row>
    <row r="9" spans="1:10" x14ac:dyDescent="0.25">
      <c r="A9" s="11" t="s">
        <v>111</v>
      </c>
      <c r="B9" s="11">
        <v>3.3457960000000002E-2</v>
      </c>
      <c r="E9" s="11" t="s">
        <v>111</v>
      </c>
      <c r="F9" s="11">
        <v>5.3662269999999998E-2</v>
      </c>
      <c r="I9" s="11" t="s">
        <v>109</v>
      </c>
      <c r="J9" s="11">
        <v>0.27987600000000001</v>
      </c>
    </row>
    <row r="10" spans="1:10" x14ac:dyDescent="0.25">
      <c r="A10" s="11" t="s">
        <v>104</v>
      </c>
      <c r="B10" s="11">
        <v>3.3480129999999997E-2</v>
      </c>
      <c r="E10" s="11" t="s">
        <v>108</v>
      </c>
      <c r="F10" s="11">
        <v>5.5296919999999999E-2</v>
      </c>
      <c r="I10" s="11" t="s">
        <v>108</v>
      </c>
      <c r="J10" s="11">
        <v>0.30733700000000003</v>
      </c>
    </row>
    <row r="11" spans="1:10" x14ac:dyDescent="0.25">
      <c r="A11" s="11" t="s">
        <v>112</v>
      </c>
      <c r="B11" s="11">
        <v>3.5157819999999999E-2</v>
      </c>
      <c r="E11" s="11" t="s">
        <v>107</v>
      </c>
      <c r="F11" s="11">
        <v>6.9719509999999998E-2</v>
      </c>
      <c r="I11" s="11" t="s">
        <v>112</v>
      </c>
      <c r="J11" s="11">
        <v>0.30875330000000001</v>
      </c>
    </row>
    <row r="12" spans="1:10" x14ac:dyDescent="0.25">
      <c r="A12" s="11" t="s">
        <v>108</v>
      </c>
      <c r="B12" s="11">
        <v>3.5730820000000003E-2</v>
      </c>
      <c r="E12" s="11" t="s">
        <v>104</v>
      </c>
      <c r="F12" s="11">
        <v>0.10898629999999999</v>
      </c>
      <c r="I12" s="11" t="s">
        <v>113</v>
      </c>
      <c r="J12" s="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3117-2295-4D12-8EA6-F6477756AC02}">
  <dimension ref="A1:K39"/>
  <sheetViews>
    <sheetView workbookViewId="0">
      <selection activeCell="G15" sqref="G15"/>
    </sheetView>
  </sheetViews>
  <sheetFormatPr defaultRowHeight="15" x14ac:dyDescent="0.25"/>
  <cols>
    <col min="1" max="1" width="13.140625" bestFit="1" customWidth="1"/>
    <col min="2" max="3" width="13.7109375" bestFit="1" customWidth="1"/>
    <col min="4" max="4" width="13.140625" bestFit="1" customWidth="1"/>
    <col min="7" max="7" width="16.42578125" customWidth="1"/>
    <col min="8" max="8" width="13.140625" bestFit="1" customWidth="1"/>
    <col min="9" max="9" width="10" customWidth="1"/>
    <col min="10" max="10" width="11.28515625" bestFit="1" customWidth="1"/>
  </cols>
  <sheetData>
    <row r="1" spans="1:11" x14ac:dyDescent="0.25">
      <c r="G1" s="10" t="s">
        <v>119</v>
      </c>
    </row>
    <row r="3" spans="1:11" x14ac:dyDescent="0.25">
      <c r="G3" t="s">
        <v>177</v>
      </c>
      <c r="H3">
        <v>10000000</v>
      </c>
      <c r="K3" s="4" t="s">
        <v>123</v>
      </c>
    </row>
    <row r="4" spans="1:11" x14ac:dyDescent="0.25">
      <c r="A4" t="s">
        <v>115</v>
      </c>
      <c r="B4" t="s">
        <v>116</v>
      </c>
      <c r="D4" t="s">
        <v>115</v>
      </c>
      <c r="E4" t="s">
        <v>117</v>
      </c>
      <c r="F4" s="1"/>
      <c r="K4" s="4" t="s">
        <v>124</v>
      </c>
    </row>
    <row r="5" spans="1:11" x14ac:dyDescent="0.25">
      <c r="A5" t="s">
        <v>113</v>
      </c>
      <c r="B5">
        <v>2.3064830000000001E-2</v>
      </c>
      <c r="D5" t="s">
        <v>113</v>
      </c>
      <c r="E5">
        <v>3.4232279999999997E-2</v>
      </c>
      <c r="F5" s="1"/>
      <c r="G5" s="13" t="s">
        <v>175</v>
      </c>
      <c r="H5" s="13" t="s">
        <v>178</v>
      </c>
      <c r="I5" s="13" t="s">
        <v>176</v>
      </c>
      <c r="K5" s="1" t="s">
        <v>125</v>
      </c>
    </row>
    <row r="6" spans="1:11" x14ac:dyDescent="0.25">
      <c r="A6" t="s">
        <v>110</v>
      </c>
      <c r="B6">
        <v>2.353181E-2</v>
      </c>
      <c r="D6" t="s">
        <v>110</v>
      </c>
      <c r="E6">
        <v>3.6898880000000002E-2</v>
      </c>
      <c r="F6" s="1"/>
      <c r="G6" s="14" t="s">
        <v>113</v>
      </c>
      <c r="H6" s="15">
        <v>30</v>
      </c>
      <c r="I6" s="14">
        <f>H$3*H6/100</f>
        <v>3000000</v>
      </c>
      <c r="K6" s="1" t="s">
        <v>126</v>
      </c>
    </row>
    <row r="7" spans="1:11" x14ac:dyDescent="0.25">
      <c r="A7" t="s">
        <v>106</v>
      </c>
      <c r="B7">
        <v>2.7836550000000002E-2</v>
      </c>
      <c r="D7" t="s">
        <v>106</v>
      </c>
      <c r="E7">
        <v>4.2312420000000003E-2</v>
      </c>
      <c r="F7" s="1"/>
      <c r="G7" s="14" t="s">
        <v>110</v>
      </c>
      <c r="H7" s="15">
        <v>30</v>
      </c>
      <c r="I7" s="14">
        <f t="shared" ref="I7:I10" si="0">H$3*H7/100</f>
        <v>3000000</v>
      </c>
      <c r="K7" s="1">
        <v>3.2667099999999998E-2</v>
      </c>
    </row>
    <row r="8" spans="1:11" x14ac:dyDescent="0.25">
      <c r="A8" t="s">
        <v>107</v>
      </c>
      <c r="B8">
        <v>2.9299789999999999E-2</v>
      </c>
      <c r="D8" t="s">
        <v>109</v>
      </c>
      <c r="E8">
        <v>4.6237100000000003E-2</v>
      </c>
      <c r="F8" s="1"/>
      <c r="G8" s="14" t="s">
        <v>106</v>
      </c>
      <c r="H8" s="15">
        <v>30</v>
      </c>
      <c r="I8" s="14">
        <f t="shared" si="0"/>
        <v>3000000</v>
      </c>
      <c r="K8" s="3"/>
    </row>
    <row r="9" spans="1:11" x14ac:dyDescent="0.25">
      <c r="A9" t="s">
        <v>109</v>
      </c>
      <c r="B9">
        <v>3.1366379999999999E-2</v>
      </c>
      <c r="D9" t="s">
        <v>105</v>
      </c>
      <c r="E9">
        <v>4.8107650000000002E-2</v>
      </c>
      <c r="F9" s="1"/>
      <c r="G9" s="14" t="s">
        <v>109</v>
      </c>
      <c r="H9" s="15">
        <v>5</v>
      </c>
      <c r="I9" s="14">
        <f t="shared" si="0"/>
        <v>500000</v>
      </c>
      <c r="K9" s="1" t="s">
        <v>127</v>
      </c>
    </row>
    <row r="10" spans="1:11" x14ac:dyDescent="0.25">
      <c r="A10" t="s">
        <v>105</v>
      </c>
      <c r="B10">
        <v>3.1543769999999999E-2</v>
      </c>
      <c r="D10" t="s">
        <v>112</v>
      </c>
      <c r="E10">
        <v>5.0235549999999997E-2</v>
      </c>
      <c r="F10" s="1"/>
      <c r="G10" s="14" t="s">
        <v>105</v>
      </c>
      <c r="H10" s="15">
        <v>5</v>
      </c>
      <c r="I10" s="14">
        <f t="shared" si="0"/>
        <v>500000</v>
      </c>
      <c r="K10" s="1" t="s">
        <v>128</v>
      </c>
    </row>
    <row r="11" spans="1:11" x14ac:dyDescent="0.25">
      <c r="A11" t="s">
        <v>111</v>
      </c>
      <c r="B11">
        <v>3.3457960000000002E-2</v>
      </c>
      <c r="D11" t="s">
        <v>111</v>
      </c>
      <c r="E11">
        <v>5.3662269999999998E-2</v>
      </c>
      <c r="F11" s="1"/>
      <c r="G11" s="14" t="s">
        <v>179</v>
      </c>
      <c r="H11" s="14">
        <v>100</v>
      </c>
      <c r="I11" s="14">
        <f>SUM(I6:I10)</f>
        <v>10000000</v>
      </c>
      <c r="K11" s="1">
        <f>-0.0016715215 -0.0111259697 -0.0024910378</f>
        <v>-1.5288529E-2</v>
      </c>
    </row>
    <row r="12" spans="1:11" x14ac:dyDescent="0.25">
      <c r="A12" t="s">
        <v>104</v>
      </c>
      <c r="B12">
        <v>3.3480129999999997E-2</v>
      </c>
      <c r="D12" t="s">
        <v>108</v>
      </c>
      <c r="E12">
        <v>5.5296919999999999E-2</v>
      </c>
      <c r="F12" s="1"/>
      <c r="K12" s="1" t="s">
        <v>129</v>
      </c>
    </row>
    <row r="13" spans="1:11" x14ac:dyDescent="0.25">
      <c r="A13" t="s">
        <v>112</v>
      </c>
      <c r="B13">
        <v>3.5157819999999999E-2</v>
      </c>
      <c r="D13" t="s">
        <v>107</v>
      </c>
      <c r="E13">
        <v>6.9719509999999998E-2</v>
      </c>
      <c r="F13" s="1"/>
      <c r="K13" s="1">
        <f>-0.0004946708 -0.0005503514</f>
        <v>-1.0450221999999999E-3</v>
      </c>
    </row>
    <row r="14" spans="1:11" x14ac:dyDescent="0.25">
      <c r="A14" t="s">
        <v>108</v>
      </c>
      <c r="B14">
        <v>3.5730820000000003E-2</v>
      </c>
      <c r="D14" t="s">
        <v>104</v>
      </c>
      <c r="E14">
        <v>0.10898629999999999</v>
      </c>
      <c r="K14" s="3"/>
    </row>
    <row r="15" spans="1:11" x14ac:dyDescent="0.25">
      <c r="K15" s="1" t="s">
        <v>130</v>
      </c>
    </row>
    <row r="16" spans="1:11" x14ac:dyDescent="0.25">
      <c r="K16" s="1" t="s">
        <v>128</v>
      </c>
    </row>
    <row r="17" spans="11:11" x14ac:dyDescent="0.25">
      <c r="K17" s="1" t="s">
        <v>131</v>
      </c>
    </row>
    <row r="18" spans="11:11" x14ac:dyDescent="0.25">
      <c r="K18" s="1" t="s">
        <v>129</v>
      </c>
    </row>
    <row r="19" spans="11:11" x14ac:dyDescent="0.25">
      <c r="K19" s="1" t="s">
        <v>132</v>
      </c>
    </row>
    <row r="20" spans="11:11" x14ac:dyDescent="0.25">
      <c r="K20" s="3"/>
    </row>
    <row r="21" spans="11:11" x14ac:dyDescent="0.25">
      <c r="K21" s="4" t="s">
        <v>133</v>
      </c>
    </row>
    <row r="22" spans="11:11" x14ac:dyDescent="0.25">
      <c r="K22" s="1" t="s">
        <v>134</v>
      </c>
    </row>
    <row r="23" spans="11:11" x14ac:dyDescent="0.25">
      <c r="K23" s="1" t="s">
        <v>135</v>
      </c>
    </row>
    <row r="24" spans="11:11" x14ac:dyDescent="0.25">
      <c r="K24" s="3"/>
    </row>
    <row r="25" spans="11:11" x14ac:dyDescent="0.25">
      <c r="K25" s="1" t="s">
        <v>136</v>
      </c>
    </row>
    <row r="26" spans="11:11" x14ac:dyDescent="0.25">
      <c r="K26" s="1" t="s">
        <v>137</v>
      </c>
    </row>
    <row r="27" spans="11:11" x14ac:dyDescent="0.25">
      <c r="K27" s="3"/>
    </row>
    <row r="28" spans="11:11" x14ac:dyDescent="0.25">
      <c r="K28" s="1" t="s">
        <v>138</v>
      </c>
    </row>
    <row r="29" spans="11:11" x14ac:dyDescent="0.25">
      <c r="K29" s="1" t="s">
        <v>128</v>
      </c>
    </row>
    <row r="30" spans="11:11" x14ac:dyDescent="0.25">
      <c r="K30" s="1" t="s">
        <v>139</v>
      </c>
    </row>
    <row r="31" spans="11:11" x14ac:dyDescent="0.25">
      <c r="K31" s="1" t="s">
        <v>129</v>
      </c>
    </row>
    <row r="32" spans="11:11" x14ac:dyDescent="0.25">
      <c r="K32" s="5" t="s">
        <v>140</v>
      </c>
    </row>
    <row r="36" spans="11:11" x14ac:dyDescent="0.25">
      <c r="K36" s="6" t="s">
        <v>141</v>
      </c>
    </row>
    <row r="37" spans="11:11" x14ac:dyDescent="0.25">
      <c r="K37" s="7" t="s">
        <v>142</v>
      </c>
    </row>
    <row r="38" spans="11:11" x14ac:dyDescent="0.25">
      <c r="K38" s="8"/>
    </row>
    <row r="39" spans="11:11" x14ac:dyDescent="0.25">
      <c r="K39" s="9" t="s">
        <v>143</v>
      </c>
    </row>
  </sheetData>
  <sortState ref="A4:F13">
    <sortCondition ref="F3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B3E6-99DE-4F6D-948A-78584C219012}">
  <dimension ref="A1:H38"/>
  <sheetViews>
    <sheetView workbookViewId="0">
      <selection activeCell="G17" sqref="G17"/>
    </sheetView>
  </sheetViews>
  <sheetFormatPr defaultRowHeight="15" x14ac:dyDescent="0.25"/>
  <cols>
    <col min="1" max="1" width="13.140625" bestFit="1" customWidth="1"/>
    <col min="2" max="2" width="10.85546875" bestFit="1" customWidth="1"/>
    <col min="4" max="4" width="17.85546875" customWidth="1"/>
    <col min="5" max="5" width="13.140625" bestFit="1" customWidth="1"/>
    <col min="8" max="8" width="11.28515625" bestFit="1" customWidth="1"/>
  </cols>
  <sheetData>
    <row r="1" spans="1:8" x14ac:dyDescent="0.25">
      <c r="D1" t="s">
        <v>120</v>
      </c>
    </row>
    <row r="3" spans="1:8" x14ac:dyDescent="0.25">
      <c r="D3" t="s">
        <v>177</v>
      </c>
      <c r="E3">
        <v>10000000</v>
      </c>
    </row>
    <row r="5" spans="1:8" x14ac:dyDescent="0.25">
      <c r="A5" t="s">
        <v>115</v>
      </c>
      <c r="B5" t="s">
        <v>118</v>
      </c>
      <c r="D5" s="13" t="s">
        <v>175</v>
      </c>
      <c r="E5" s="13" t="s">
        <v>178</v>
      </c>
      <c r="F5" s="13" t="s">
        <v>176</v>
      </c>
    </row>
    <row r="6" spans="1:8" x14ac:dyDescent="0.25">
      <c r="A6" t="s">
        <v>110</v>
      </c>
      <c r="B6">
        <v>0.1762165</v>
      </c>
      <c r="D6" s="14" t="s">
        <v>107</v>
      </c>
      <c r="E6" s="14">
        <v>25</v>
      </c>
      <c r="F6" s="14">
        <f>E$3*E6/100</f>
        <v>2500000</v>
      </c>
      <c r="H6" s="4" t="s">
        <v>124</v>
      </c>
    </row>
    <row r="7" spans="1:8" x14ac:dyDescent="0.25">
      <c r="A7" t="s">
        <v>106</v>
      </c>
      <c r="B7">
        <v>0.225687</v>
      </c>
      <c r="D7" s="14" t="s">
        <v>109</v>
      </c>
      <c r="E7" s="14">
        <v>20</v>
      </c>
      <c r="F7" s="14">
        <f t="shared" ref="F7:F10" si="0">E$3*E7/100</f>
        <v>2000000</v>
      </c>
      <c r="H7" s="1" t="s">
        <v>125</v>
      </c>
    </row>
    <row r="8" spans="1:8" x14ac:dyDescent="0.25">
      <c r="A8" t="s">
        <v>104</v>
      </c>
      <c r="B8">
        <v>0.240012</v>
      </c>
      <c r="D8" s="14" t="s">
        <v>108</v>
      </c>
      <c r="E8" s="14">
        <v>20</v>
      </c>
      <c r="F8" s="14">
        <f t="shared" si="0"/>
        <v>2000000</v>
      </c>
      <c r="H8" s="1" t="s">
        <v>126</v>
      </c>
    </row>
    <row r="9" spans="1:8" x14ac:dyDescent="0.25">
      <c r="A9" t="s">
        <v>105</v>
      </c>
      <c r="B9">
        <v>0.25322840000000002</v>
      </c>
      <c r="D9" s="14" t="s">
        <v>112</v>
      </c>
      <c r="E9" s="14">
        <v>25</v>
      </c>
      <c r="F9" s="14">
        <f t="shared" si="0"/>
        <v>2500000</v>
      </c>
      <c r="H9" s="1">
        <v>4.6364900000000001E-2</v>
      </c>
    </row>
    <row r="10" spans="1:8" x14ac:dyDescent="0.25">
      <c r="A10" t="s">
        <v>111</v>
      </c>
      <c r="B10">
        <v>0.25495459999999998</v>
      </c>
      <c r="D10" s="14" t="s">
        <v>113</v>
      </c>
      <c r="E10" s="14">
        <v>10</v>
      </c>
      <c r="F10" s="14">
        <f t="shared" si="0"/>
        <v>1000000</v>
      </c>
      <c r="H10" s="3"/>
    </row>
    <row r="11" spans="1:8" x14ac:dyDescent="0.25">
      <c r="A11" t="s">
        <v>107</v>
      </c>
      <c r="B11">
        <v>0.27828350000000002</v>
      </c>
      <c r="D11" s="14"/>
      <c r="E11" s="14"/>
      <c r="F11" s="14">
        <f>SUM(F6:F10)</f>
        <v>10000000</v>
      </c>
      <c r="H11" s="1" t="s">
        <v>127</v>
      </c>
    </row>
    <row r="12" spans="1:8" x14ac:dyDescent="0.25">
      <c r="A12" t="s">
        <v>109</v>
      </c>
      <c r="B12">
        <v>0.27987600000000001</v>
      </c>
      <c r="H12" s="1" t="s">
        <v>144</v>
      </c>
    </row>
    <row r="13" spans="1:8" x14ac:dyDescent="0.25">
      <c r="A13" t="s">
        <v>108</v>
      </c>
      <c r="B13">
        <v>0.30733700000000003</v>
      </c>
      <c r="H13" s="1">
        <f>-0.02258037 -0.0002237485 -0.0001729975</f>
        <v>-2.2977115999999999E-2</v>
      </c>
    </row>
    <row r="14" spans="1:8" x14ac:dyDescent="0.25">
      <c r="A14" t="s">
        <v>112</v>
      </c>
      <c r="B14">
        <v>0.30875330000000001</v>
      </c>
      <c r="H14" s="1" t="s">
        <v>145</v>
      </c>
    </row>
    <row r="15" spans="1:8" x14ac:dyDescent="0.25">
      <c r="A15" t="s">
        <v>113</v>
      </c>
      <c r="B15">
        <v>1</v>
      </c>
      <c r="H15" s="1">
        <f>-0.0001873337 -0.00001800006</f>
        <v>-2.0533376000000001E-4</v>
      </c>
    </row>
    <row r="16" spans="1:8" x14ac:dyDescent="0.25">
      <c r="H16" s="3"/>
    </row>
    <row r="17" spans="8:8" x14ac:dyDescent="0.25">
      <c r="H17" s="1" t="s">
        <v>130</v>
      </c>
    </row>
    <row r="18" spans="8:8" x14ac:dyDescent="0.25">
      <c r="H18" s="1" t="s">
        <v>146</v>
      </c>
    </row>
    <row r="19" spans="8:8" x14ac:dyDescent="0.25">
      <c r="H19" s="1" t="s">
        <v>147</v>
      </c>
    </row>
    <row r="20" spans="8:8" x14ac:dyDescent="0.25">
      <c r="H20" s="1" t="s">
        <v>148</v>
      </c>
    </row>
    <row r="21" spans="8:8" x14ac:dyDescent="0.25">
      <c r="H21" s="1">
        <v>7.7645220000000003E-4</v>
      </c>
    </row>
    <row r="22" spans="8:8" x14ac:dyDescent="0.25">
      <c r="H22" s="3"/>
    </row>
    <row r="23" spans="8:8" x14ac:dyDescent="0.25">
      <c r="H23" s="4" t="s">
        <v>133</v>
      </c>
    </row>
    <row r="24" spans="8:8" x14ac:dyDescent="0.25">
      <c r="H24" s="1" t="s">
        <v>134</v>
      </c>
    </row>
    <row r="25" spans="8:8" x14ac:dyDescent="0.25">
      <c r="H25" s="1" t="s">
        <v>149</v>
      </c>
    </row>
    <row r="26" spans="8:8" x14ac:dyDescent="0.25">
      <c r="H26" s="3"/>
    </row>
    <row r="27" spans="8:8" x14ac:dyDescent="0.25">
      <c r="H27" s="1" t="s">
        <v>136</v>
      </c>
    </row>
    <row r="28" spans="8:8" x14ac:dyDescent="0.25">
      <c r="H28" s="1" t="s">
        <v>150</v>
      </c>
    </row>
    <row r="29" spans="8:8" x14ac:dyDescent="0.25">
      <c r="H29" s="3"/>
    </row>
    <row r="30" spans="8:8" x14ac:dyDescent="0.25">
      <c r="H30" s="1" t="s">
        <v>138</v>
      </c>
    </row>
    <row r="31" spans="8:8" x14ac:dyDescent="0.25">
      <c r="H31" s="1" t="s">
        <v>151</v>
      </c>
    </row>
    <row r="32" spans="8:8" x14ac:dyDescent="0.25">
      <c r="H32" s="1" t="s">
        <v>152</v>
      </c>
    </row>
    <row r="33" spans="8:8" x14ac:dyDescent="0.25">
      <c r="H33" s="1" t="s">
        <v>153</v>
      </c>
    </row>
    <row r="34" spans="8:8" x14ac:dyDescent="0.25">
      <c r="H34" s="1">
        <v>2.9091280000000001E-2</v>
      </c>
    </row>
    <row r="37" spans="8:8" x14ac:dyDescent="0.25">
      <c r="H37" s="4" t="s">
        <v>141</v>
      </c>
    </row>
    <row r="38" spans="8:8" x14ac:dyDescent="0.25">
      <c r="H38" s="5" t="s">
        <v>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59FF-A4D8-4DEC-95F9-072E2A43A1A6}">
  <dimension ref="A1:I36"/>
  <sheetViews>
    <sheetView workbookViewId="0">
      <selection activeCell="G12" sqref="G12"/>
    </sheetView>
  </sheetViews>
  <sheetFormatPr defaultRowHeight="15" x14ac:dyDescent="0.25"/>
  <cols>
    <col min="1" max="1" width="12" bestFit="1" customWidth="1"/>
    <col min="3" max="3" width="11.42578125" bestFit="1" customWidth="1"/>
    <col min="5" max="5" width="16.140625" bestFit="1" customWidth="1"/>
    <col min="6" max="6" width="13.140625" bestFit="1" customWidth="1"/>
    <col min="7" max="7" width="9" bestFit="1" customWidth="1"/>
    <col min="9" max="9" width="11.28515625" bestFit="1" customWidth="1"/>
  </cols>
  <sheetData>
    <row r="1" spans="1:9" x14ac:dyDescent="0.25">
      <c r="E1" t="s">
        <v>177</v>
      </c>
      <c r="F1">
        <v>10000000</v>
      </c>
    </row>
    <row r="3" spans="1:9" x14ac:dyDescent="0.25">
      <c r="E3" s="13" t="s">
        <v>175</v>
      </c>
      <c r="F3" s="13" t="s">
        <v>178</v>
      </c>
      <c r="G3" s="13" t="s">
        <v>176</v>
      </c>
    </row>
    <row r="4" spans="1:9" x14ac:dyDescent="0.25">
      <c r="E4" s="14" t="s">
        <v>113</v>
      </c>
      <c r="F4" s="14">
        <v>15</v>
      </c>
      <c r="G4" s="14">
        <f>F$1*F4/100</f>
        <v>1500000</v>
      </c>
      <c r="I4" s="4" t="s">
        <v>124</v>
      </c>
    </row>
    <row r="5" spans="1:9" x14ac:dyDescent="0.25">
      <c r="A5" t="s">
        <v>121</v>
      </c>
      <c r="C5" t="s">
        <v>122</v>
      </c>
      <c r="E5" s="14" t="s">
        <v>109</v>
      </c>
      <c r="F5" s="14">
        <v>15</v>
      </c>
      <c r="G5" s="14">
        <f t="shared" ref="G5:G8" si="0">F$1*F5/100</f>
        <v>1500000</v>
      </c>
      <c r="I5" s="1" t="s">
        <v>125</v>
      </c>
    </row>
    <row r="6" spans="1:9" x14ac:dyDescent="0.25">
      <c r="E6" s="14" t="s">
        <v>110</v>
      </c>
      <c r="F6" s="14">
        <v>30</v>
      </c>
      <c r="G6" s="14">
        <f t="shared" si="0"/>
        <v>3000000</v>
      </c>
      <c r="I6" s="1" t="s">
        <v>155</v>
      </c>
    </row>
    <row r="7" spans="1:9" x14ac:dyDescent="0.25">
      <c r="A7" s="2" t="s">
        <v>113</v>
      </c>
      <c r="C7" t="s">
        <v>107</v>
      </c>
      <c r="E7" s="14" t="s">
        <v>106</v>
      </c>
      <c r="F7" s="14">
        <v>20</v>
      </c>
      <c r="G7" s="14">
        <f t="shared" si="0"/>
        <v>2000000</v>
      </c>
      <c r="I7" s="1">
        <v>3.424899E-2</v>
      </c>
    </row>
    <row r="8" spans="1:9" x14ac:dyDescent="0.25">
      <c r="A8" t="s">
        <v>110</v>
      </c>
      <c r="C8" s="2" t="s">
        <v>109</v>
      </c>
      <c r="E8" s="14" t="s">
        <v>112</v>
      </c>
      <c r="F8" s="14">
        <v>20</v>
      </c>
      <c r="G8" s="14">
        <f t="shared" si="0"/>
        <v>2000000</v>
      </c>
      <c r="I8" s="3"/>
    </row>
    <row r="9" spans="1:9" x14ac:dyDescent="0.25">
      <c r="A9" t="s">
        <v>106</v>
      </c>
      <c r="C9" t="s">
        <v>108</v>
      </c>
      <c r="E9" s="14"/>
      <c r="F9" s="14"/>
      <c r="G9" s="14">
        <f>SUM(G4:G8)</f>
        <v>10000000</v>
      </c>
      <c r="I9" s="1" t="s">
        <v>127</v>
      </c>
    </row>
    <row r="10" spans="1:9" x14ac:dyDescent="0.25">
      <c r="A10" s="2" t="s">
        <v>109</v>
      </c>
      <c r="C10" t="s">
        <v>112</v>
      </c>
      <c r="I10" s="1" t="s">
        <v>156</v>
      </c>
    </row>
    <row r="11" spans="1:9" x14ac:dyDescent="0.25">
      <c r="A11" t="s">
        <v>105</v>
      </c>
      <c r="C11" s="2" t="s">
        <v>113</v>
      </c>
      <c r="I11" s="1">
        <f>-0.0005329327 -0.0017375083 -0.0095393131</f>
        <v>-1.18097541E-2</v>
      </c>
    </row>
    <row r="12" spans="1:9" x14ac:dyDescent="0.25">
      <c r="I12" s="1" t="s">
        <v>157</v>
      </c>
    </row>
    <row r="13" spans="1:9" x14ac:dyDescent="0.25">
      <c r="I13" s="1">
        <f>-0.0013830686 -0.0039316728</f>
        <v>-5.3147413999999997E-3</v>
      </c>
    </row>
    <row r="14" spans="1:9" x14ac:dyDescent="0.25">
      <c r="I14" s="3"/>
    </row>
    <row r="15" spans="1:9" x14ac:dyDescent="0.25">
      <c r="I15" s="1" t="s">
        <v>130</v>
      </c>
    </row>
    <row r="16" spans="1:9" x14ac:dyDescent="0.25">
      <c r="I16" s="1" t="s">
        <v>156</v>
      </c>
    </row>
    <row r="17" spans="9:9" x14ac:dyDescent="0.25">
      <c r="I17" s="1" t="s">
        <v>158</v>
      </c>
    </row>
    <row r="18" spans="9:9" x14ac:dyDescent="0.25">
      <c r="I18" s="1" t="s">
        <v>157</v>
      </c>
    </row>
    <row r="19" spans="9:9" x14ac:dyDescent="0.25">
      <c r="I19" s="1" t="s">
        <v>159</v>
      </c>
    </row>
    <row r="20" spans="9:9" x14ac:dyDescent="0.25">
      <c r="I20" s="3"/>
    </row>
    <row r="21" spans="9:9" x14ac:dyDescent="0.25">
      <c r="I21" s="4" t="s">
        <v>133</v>
      </c>
    </row>
    <row r="22" spans="9:9" x14ac:dyDescent="0.25">
      <c r="I22" s="1" t="s">
        <v>134</v>
      </c>
    </row>
    <row r="23" spans="9:9" x14ac:dyDescent="0.25">
      <c r="I23" s="1" t="s">
        <v>160</v>
      </c>
    </row>
    <row r="24" spans="9:9" x14ac:dyDescent="0.25">
      <c r="I24" s="3"/>
    </row>
    <row r="25" spans="9:9" x14ac:dyDescent="0.25">
      <c r="I25" s="1" t="s">
        <v>136</v>
      </c>
    </row>
    <row r="26" spans="9:9" x14ac:dyDescent="0.25">
      <c r="I26" s="1" t="s">
        <v>161</v>
      </c>
    </row>
    <row r="27" spans="9:9" x14ac:dyDescent="0.25">
      <c r="I27" s="3"/>
    </row>
    <row r="28" spans="9:9" x14ac:dyDescent="0.25">
      <c r="I28" s="1" t="s">
        <v>138</v>
      </c>
    </row>
    <row r="29" spans="9:9" x14ac:dyDescent="0.25">
      <c r="I29" s="1" t="s">
        <v>156</v>
      </c>
    </row>
    <row r="30" spans="9:9" x14ac:dyDescent="0.25">
      <c r="I30" s="1" t="s">
        <v>162</v>
      </c>
    </row>
    <row r="31" spans="9:9" x14ac:dyDescent="0.25">
      <c r="I31" s="1" t="s">
        <v>157</v>
      </c>
    </row>
    <row r="32" spans="9:9" x14ac:dyDescent="0.25">
      <c r="I32" s="5" t="s">
        <v>163</v>
      </c>
    </row>
    <row r="35" spans="9:9" x14ac:dyDescent="0.25">
      <c r="I35" s="4" t="s">
        <v>141</v>
      </c>
    </row>
    <row r="36" spans="9:9" x14ac:dyDescent="0.25">
      <c r="I36" s="5" t="s">
        <v>164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F09C-6A13-469C-A46F-EAF84EC506C1}">
  <dimension ref="A1:I36"/>
  <sheetViews>
    <sheetView topLeftCell="A31" workbookViewId="0">
      <selection activeCell="Q10" sqref="Q10"/>
    </sheetView>
  </sheetViews>
  <sheetFormatPr defaultRowHeight="15" x14ac:dyDescent="0.25"/>
  <cols>
    <col min="5" max="5" width="16.28515625" customWidth="1"/>
    <col min="6" max="6" width="13.140625" bestFit="1" customWidth="1"/>
  </cols>
  <sheetData>
    <row r="1" spans="1:9" x14ac:dyDescent="0.25">
      <c r="E1" t="s">
        <v>177</v>
      </c>
      <c r="F1">
        <v>10000000</v>
      </c>
    </row>
    <row r="3" spans="1:9" x14ac:dyDescent="0.25">
      <c r="E3" s="13" t="s">
        <v>175</v>
      </c>
      <c r="F3" s="13" t="s">
        <v>178</v>
      </c>
      <c r="G3" s="13" t="s">
        <v>176</v>
      </c>
    </row>
    <row r="4" spans="1:9" x14ac:dyDescent="0.25">
      <c r="A4" t="s">
        <v>121</v>
      </c>
      <c r="C4" t="s">
        <v>122</v>
      </c>
      <c r="E4" s="14" t="s">
        <v>113</v>
      </c>
      <c r="F4" s="14">
        <v>15</v>
      </c>
      <c r="G4" s="14">
        <f>F$1*F4/100</f>
        <v>1500000</v>
      </c>
      <c r="I4" s="4" t="s">
        <v>124</v>
      </c>
    </row>
    <row r="5" spans="1:9" x14ac:dyDescent="0.25">
      <c r="E5" s="14" t="s">
        <v>109</v>
      </c>
      <c r="F5" s="14">
        <v>20</v>
      </c>
      <c r="G5" s="14">
        <f t="shared" ref="G5:G8" si="0">F$1*F5/100</f>
        <v>2000000</v>
      </c>
      <c r="I5" s="1" t="s">
        <v>125</v>
      </c>
    </row>
    <row r="6" spans="1:9" x14ac:dyDescent="0.25">
      <c r="A6" s="2" t="s">
        <v>113</v>
      </c>
      <c r="C6" t="s">
        <v>107</v>
      </c>
      <c r="E6" s="14" t="s">
        <v>108</v>
      </c>
      <c r="F6" s="14">
        <v>15</v>
      </c>
      <c r="G6" s="14">
        <f t="shared" si="0"/>
        <v>1500000</v>
      </c>
      <c r="I6" s="1" t="s">
        <v>165</v>
      </c>
    </row>
    <row r="7" spans="1:9" x14ac:dyDescent="0.25">
      <c r="A7" t="s">
        <v>110</v>
      </c>
      <c r="C7" s="2" t="s">
        <v>109</v>
      </c>
      <c r="E7" s="14" t="s">
        <v>112</v>
      </c>
      <c r="F7" s="14">
        <v>25</v>
      </c>
      <c r="G7" s="14">
        <f t="shared" si="0"/>
        <v>2500000</v>
      </c>
      <c r="I7" s="1">
        <v>4.1860000000000001E-2</v>
      </c>
    </row>
    <row r="8" spans="1:9" x14ac:dyDescent="0.25">
      <c r="A8" t="s">
        <v>106</v>
      </c>
      <c r="C8" t="s">
        <v>108</v>
      </c>
      <c r="E8" s="14" t="s">
        <v>105</v>
      </c>
      <c r="F8" s="14">
        <v>25</v>
      </c>
      <c r="G8" s="14">
        <f t="shared" si="0"/>
        <v>2500000</v>
      </c>
      <c r="I8" s="3"/>
    </row>
    <row r="9" spans="1:9" x14ac:dyDescent="0.25">
      <c r="A9" s="2" t="s">
        <v>109</v>
      </c>
      <c r="C9" t="s">
        <v>112</v>
      </c>
      <c r="E9" s="14"/>
      <c r="F9" s="14"/>
      <c r="G9" s="14">
        <f>SUM(G4:G8)</f>
        <v>10000000</v>
      </c>
      <c r="I9" s="1" t="s">
        <v>127</v>
      </c>
    </row>
    <row r="10" spans="1:9" x14ac:dyDescent="0.25">
      <c r="A10" t="s">
        <v>105</v>
      </c>
      <c r="C10" s="2" t="s">
        <v>113</v>
      </c>
      <c r="I10" s="1" t="s">
        <v>166</v>
      </c>
    </row>
    <row r="11" spans="1:9" x14ac:dyDescent="0.25">
      <c r="I11" s="1">
        <f>-0.0007456922 -0.0028490534 -0.0043117608</f>
        <v>-7.906506399999999E-3</v>
      </c>
    </row>
    <row r="12" spans="1:9" x14ac:dyDescent="0.25">
      <c r="I12" s="1" t="s">
        <v>167</v>
      </c>
    </row>
    <row r="13" spans="1:9" x14ac:dyDescent="0.25">
      <c r="I13" s="1">
        <f>-0.0088669776 -0.0041565151</f>
        <v>-1.30234927E-2</v>
      </c>
    </row>
    <row r="14" spans="1:9" x14ac:dyDescent="0.25">
      <c r="I14" s="3"/>
    </row>
    <row r="15" spans="1:9" x14ac:dyDescent="0.25">
      <c r="I15" s="1" t="s">
        <v>130</v>
      </c>
    </row>
    <row r="16" spans="1:9" x14ac:dyDescent="0.25">
      <c r="I16" s="1" t="s">
        <v>168</v>
      </c>
    </row>
    <row r="17" spans="9:9" x14ac:dyDescent="0.25">
      <c r="I17" s="1" t="s">
        <v>169</v>
      </c>
    </row>
    <row r="18" spans="9:9" x14ac:dyDescent="0.25">
      <c r="I18" s="1" t="s">
        <v>170</v>
      </c>
    </row>
    <row r="19" spans="9:9" x14ac:dyDescent="0.25">
      <c r="I19" s="1">
        <v>0.19859126999999999</v>
      </c>
    </row>
    <row r="20" spans="9:9" x14ac:dyDescent="0.25">
      <c r="I20" s="3"/>
    </row>
    <row r="21" spans="9:9" x14ac:dyDescent="0.25">
      <c r="I21" s="4" t="s">
        <v>133</v>
      </c>
    </row>
    <row r="22" spans="9:9" x14ac:dyDescent="0.25">
      <c r="I22" s="1" t="s">
        <v>134</v>
      </c>
    </row>
    <row r="23" spans="9:9" x14ac:dyDescent="0.25">
      <c r="I23" s="1" t="s">
        <v>171</v>
      </c>
    </row>
    <row r="24" spans="9:9" x14ac:dyDescent="0.25">
      <c r="I24" s="3"/>
    </row>
    <row r="25" spans="9:9" x14ac:dyDescent="0.25">
      <c r="I25" s="1" t="s">
        <v>136</v>
      </c>
    </row>
    <row r="26" spans="9:9" x14ac:dyDescent="0.25">
      <c r="I26" s="1" t="s">
        <v>172</v>
      </c>
    </row>
    <row r="27" spans="9:9" x14ac:dyDescent="0.25">
      <c r="I27" s="3"/>
    </row>
    <row r="28" spans="9:9" x14ac:dyDescent="0.25">
      <c r="I28" s="1" t="s">
        <v>138</v>
      </c>
    </row>
    <row r="29" spans="9:9" x14ac:dyDescent="0.25">
      <c r="I29" s="1" t="s">
        <v>168</v>
      </c>
    </row>
    <row r="30" spans="9:9" x14ac:dyDescent="0.25">
      <c r="I30" s="1" t="s">
        <v>173</v>
      </c>
    </row>
    <row r="31" spans="9:9" x14ac:dyDescent="0.25">
      <c r="I31" s="1" t="s">
        <v>170</v>
      </c>
    </row>
    <row r="32" spans="9:9" x14ac:dyDescent="0.25">
      <c r="I32" s="1">
        <v>0.28563260000000001</v>
      </c>
    </row>
    <row r="35" spans="9:9" x14ac:dyDescent="0.25">
      <c r="I35" s="4" t="s">
        <v>141</v>
      </c>
    </row>
    <row r="36" spans="9:9" x14ac:dyDescent="0.25">
      <c r="I36" s="5" t="s">
        <v>174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FDF1-68FE-4517-8A8A-8CA02D952312}">
  <dimension ref="A1:F5"/>
  <sheetViews>
    <sheetView workbookViewId="0">
      <selection activeCell="K4" sqref="K4"/>
    </sheetView>
  </sheetViews>
  <sheetFormatPr defaultRowHeight="15" x14ac:dyDescent="0.25"/>
  <cols>
    <col min="1" max="1" width="9.85546875" bestFit="1" customWidth="1"/>
    <col min="2" max="2" width="12.42578125" bestFit="1" customWidth="1"/>
    <col min="3" max="3" width="18.5703125" bestFit="1" customWidth="1"/>
    <col min="4" max="4" width="9.28515625" bestFit="1" customWidth="1"/>
    <col min="5" max="5" width="12.85546875" bestFit="1" customWidth="1"/>
    <col min="6" max="6" width="31" customWidth="1"/>
  </cols>
  <sheetData>
    <row r="1" spans="1:6" x14ac:dyDescent="0.25">
      <c r="A1" s="17"/>
      <c r="B1" s="17" t="s">
        <v>116</v>
      </c>
      <c r="C1" s="17" t="s">
        <v>180</v>
      </c>
      <c r="D1" s="17" t="s">
        <v>181</v>
      </c>
      <c r="E1" s="17" t="s">
        <v>182</v>
      </c>
      <c r="F1" s="17" t="s">
        <v>183</v>
      </c>
    </row>
    <row r="2" spans="1:6" ht="43.5" x14ac:dyDescent="0.25">
      <c r="A2" s="18" t="s">
        <v>184</v>
      </c>
      <c r="B2" s="19">
        <v>3.2667099999999998E-2</v>
      </c>
      <c r="C2" s="19">
        <v>4.672486E-2</v>
      </c>
      <c r="D2" s="19">
        <v>26</v>
      </c>
      <c r="E2" s="19">
        <v>0.1115309</v>
      </c>
      <c r="F2" s="20" t="s">
        <v>185</v>
      </c>
    </row>
    <row r="3" spans="1:6" ht="57.75" x14ac:dyDescent="0.25">
      <c r="A3" s="18" t="s">
        <v>186</v>
      </c>
      <c r="B3" s="19">
        <v>4.6364900000000001E-2</v>
      </c>
      <c r="C3" s="19">
        <v>7.4281879999999995E-2</v>
      </c>
      <c r="D3" s="19">
        <v>16</v>
      </c>
      <c r="E3" s="19">
        <v>0.1084881</v>
      </c>
      <c r="F3" s="20" t="s">
        <v>187</v>
      </c>
    </row>
    <row r="4" spans="1:6" ht="43.5" x14ac:dyDescent="0.25">
      <c r="A4" s="18" t="s">
        <v>188</v>
      </c>
      <c r="B4" s="19">
        <v>3.424899E-2</v>
      </c>
      <c r="C4" s="19">
        <v>4.4781799999999997E-2</v>
      </c>
      <c r="D4" s="19">
        <v>34</v>
      </c>
      <c r="E4" s="19">
        <v>0.1059993</v>
      </c>
      <c r="F4" s="20" t="s">
        <v>185</v>
      </c>
    </row>
    <row r="5" spans="1:6" ht="57.75" x14ac:dyDescent="0.25">
      <c r="A5" s="18" t="s">
        <v>189</v>
      </c>
      <c r="B5" s="19">
        <v>4.1860000000000001E-2</v>
      </c>
      <c r="C5" s="19">
        <v>5.9085369999999998E-2</v>
      </c>
      <c r="D5" s="19">
        <v>28</v>
      </c>
      <c r="E5" s="19">
        <v>0.1076719</v>
      </c>
      <c r="F5" s="20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BSE Top 100 As on 05 Sep 19</vt:lpstr>
      <vt:lpstr>10 Selected Stocks</vt:lpstr>
      <vt:lpstr>Risk Metrics</vt:lpstr>
      <vt:lpstr>Portfolio 1</vt:lpstr>
      <vt:lpstr>Portfolio 2</vt:lpstr>
      <vt:lpstr>Portfolio 3</vt:lpstr>
      <vt:lpstr>Portfolio 4</vt:lpstr>
      <vt:lpstr>ComparePortfolios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2019-09-05T16:35:47Z</dcterms:created>
  <dcterms:modified xsi:type="dcterms:W3CDTF">2019-09-15T07:00:27Z</dcterms:modified>
</cp:coreProperties>
</file>