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<sst xmlns="http://schemas.openxmlformats.org/spreadsheetml/2006/main" count="10" uniqueCount="10">
  <si>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Year</t>
  </si>
  <si>
    <t>National defense</t>
  </si>
  <si>
    <t>Human Resources</t>
  </si>
  <si>
    <t>Physical resources</t>
  </si>
  <si>
    <t>Net interest</t>
  </si>
  <si>
    <t>Other functions</t>
  </si>
  <si>
    <t>Total Amount of Expenditures (in Millions)</t>
  </si>
  <si>
    <t>National Defense Increase</t>
  </si>
  <si>
    <t>National Defense</t>
  </si>
  <si>
    <t>Resources Increase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</si>
</sst>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2" fontId="1" numFmtId="0" xfId="0" applyFont="1"/>
    <xf borderId="0" fillId="2" fontId="1" numFmtId="164" xfId="0" applyFont="1" applyNumberFormat="1"/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6.29"/>
    <col customWidth="1" min="9" max="9" width="2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I1" s="4" t="s">
        <v>7</v>
      </c>
      <c r="J1" s="4" t="s">
        <v>8</v>
      </c>
      <c r="L1" s="4" t="s">
        <v>9</v>
      </c>
    </row>
    <row r="2">
      <c r="A2" s="5">
        <v>2000.0</v>
      </c>
      <c r="B2" s="6">
        <v>294363.0</v>
      </c>
      <c r="C2" s="6">
        <v>1115517.0</v>
      </c>
      <c r="D2" s="6">
        <v>84925.0</v>
      </c>
      <c r="E2" s="6">
        <v>222949.0</v>
      </c>
      <c r="F2" s="6">
        <v>113777.0</v>
      </c>
      <c r="G2" s="6">
        <f t="shared" ref="G2:G22" si="1">SUM(B2:F2)</f>
        <v>1831531</v>
      </c>
    </row>
    <row r="3">
      <c r="A3" s="7">
        <v>2001.0</v>
      </c>
      <c r="B3" s="8">
        <v>304732.0</v>
      </c>
      <c r="C3" s="8">
        <v>1194417.0</v>
      </c>
      <c r="D3" s="8">
        <v>97492.0</v>
      </c>
      <c r="E3" s="8">
        <v>206167.0</v>
      </c>
      <c r="F3" s="8">
        <v>107049.0</v>
      </c>
      <c r="G3" s="8">
        <f t="shared" si="1"/>
        <v>1909857</v>
      </c>
      <c r="H3" s="9"/>
      <c r="I3" s="10">
        <f t="shared" ref="I3:I22" si="2">B3-B2</f>
        <v>10369</v>
      </c>
      <c r="J3" s="9">
        <f t="shared" ref="J3:J22" si="3">B3/B2</f>
        <v>1.035225215</v>
      </c>
      <c r="K3" s="9"/>
      <c r="L3" s="10">
        <f t="shared" ref="L3:L22" si="4">(C3+D3)-(C2+D2)</f>
        <v>91467</v>
      </c>
      <c r="M3" s="9">
        <f t="shared" ref="M3:M22" si="5">(C3+D3)/(C2+D2)</f>
        <v>1.076194435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>
        <v>2002.0</v>
      </c>
      <c r="B4" s="6">
        <v>348456.0</v>
      </c>
      <c r="C4" s="6">
        <v>1317547.0</v>
      </c>
      <c r="D4" s="6">
        <v>104308.0</v>
      </c>
      <c r="E4" s="6">
        <v>170949.0</v>
      </c>
      <c r="F4" s="6">
        <v>117026.0</v>
      </c>
      <c r="G4" s="6">
        <f t="shared" si="1"/>
        <v>2058286</v>
      </c>
      <c r="I4" s="11">
        <f t="shared" si="2"/>
        <v>43724</v>
      </c>
      <c r="J4" s="12">
        <f t="shared" si="3"/>
        <v>1.143483454</v>
      </c>
      <c r="L4" s="11">
        <f t="shared" si="4"/>
        <v>129946</v>
      </c>
      <c r="M4" s="9">
        <f t="shared" si="5"/>
        <v>1.100584484</v>
      </c>
    </row>
    <row r="5">
      <c r="A5" s="7">
        <v>2003.0</v>
      </c>
      <c r="B5" s="8">
        <v>404733.0</v>
      </c>
      <c r="C5" s="8">
        <v>1417857.0</v>
      </c>
      <c r="D5" s="8">
        <v>115588.0</v>
      </c>
      <c r="E5" s="8">
        <v>153073.0</v>
      </c>
      <c r="F5" s="8">
        <v>123030.0</v>
      </c>
      <c r="G5" s="8">
        <f t="shared" si="1"/>
        <v>2214281</v>
      </c>
      <c r="H5" s="9"/>
      <c r="I5" s="10">
        <f t="shared" si="2"/>
        <v>56277</v>
      </c>
      <c r="J5" s="9">
        <f t="shared" si="3"/>
        <v>1.161503891</v>
      </c>
      <c r="K5" s="9"/>
      <c r="L5" s="10">
        <f t="shared" si="4"/>
        <v>111590</v>
      </c>
      <c r="M5" s="9">
        <f t="shared" si="5"/>
        <v>1.078481983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>
        <v>2004.0</v>
      </c>
      <c r="B6" s="6">
        <v>455813.0</v>
      </c>
      <c r="C6" s="6">
        <v>1485809.0</v>
      </c>
      <c r="D6" s="6">
        <v>116259.0</v>
      </c>
      <c r="E6" s="6">
        <v>160245.0</v>
      </c>
      <c r="F6" s="6">
        <v>133252.0</v>
      </c>
      <c r="G6" s="6">
        <f t="shared" si="1"/>
        <v>2351378</v>
      </c>
      <c r="I6" s="11">
        <f t="shared" si="2"/>
        <v>51080</v>
      </c>
      <c r="J6" s="12">
        <f t="shared" si="3"/>
        <v>1.12620666</v>
      </c>
      <c r="L6" s="11">
        <f t="shared" si="4"/>
        <v>68623</v>
      </c>
      <c r="M6" s="9">
        <f t="shared" si="5"/>
        <v>1.044750871</v>
      </c>
    </row>
    <row r="7">
      <c r="A7" s="5">
        <v>2005.0</v>
      </c>
      <c r="B7" s="6">
        <v>495294.0</v>
      </c>
      <c r="C7" s="6">
        <v>1586013.0</v>
      </c>
      <c r="D7" s="6">
        <v>130145.0</v>
      </c>
      <c r="E7" s="6">
        <v>183986.0</v>
      </c>
      <c r="F7" s="6">
        <v>141743.0</v>
      </c>
      <c r="G7" s="6">
        <f t="shared" si="1"/>
        <v>2537181</v>
      </c>
      <c r="I7" s="11">
        <f t="shared" si="2"/>
        <v>39481</v>
      </c>
      <c r="J7" s="12">
        <f t="shared" si="3"/>
        <v>1.086616661</v>
      </c>
      <c r="L7" s="11">
        <f t="shared" si="4"/>
        <v>114090</v>
      </c>
      <c r="M7" s="9">
        <f t="shared" si="5"/>
        <v>1.071214206</v>
      </c>
    </row>
    <row r="8">
      <c r="A8" s="5">
        <v>2006.0</v>
      </c>
      <c r="B8" s="6">
        <v>521820.0</v>
      </c>
      <c r="C8" s="6">
        <v>1671926.0</v>
      </c>
      <c r="D8" s="6">
        <v>164706.0</v>
      </c>
      <c r="E8" s="6">
        <v>226603.0</v>
      </c>
      <c r="F8" s="6">
        <v>138245.0</v>
      </c>
      <c r="G8" s="6">
        <f t="shared" si="1"/>
        <v>2723300</v>
      </c>
      <c r="I8" s="11">
        <f t="shared" si="2"/>
        <v>26526</v>
      </c>
      <c r="J8" s="12">
        <f t="shared" si="3"/>
        <v>1.05355607</v>
      </c>
      <c r="L8" s="11">
        <f t="shared" si="4"/>
        <v>120474</v>
      </c>
      <c r="M8" s="9">
        <f t="shared" si="5"/>
        <v>1.07019983</v>
      </c>
    </row>
    <row r="9">
      <c r="A9" s="5">
        <v>2007.0</v>
      </c>
      <c r="B9" s="6">
        <v>551258.0</v>
      </c>
      <c r="C9" s="6">
        <v>1758391.0</v>
      </c>
      <c r="D9" s="6">
        <v>133828.0</v>
      </c>
      <c r="E9" s="6">
        <v>237109.0</v>
      </c>
      <c r="F9" s="6">
        <v>130338.0</v>
      </c>
      <c r="G9" s="6">
        <f t="shared" si="1"/>
        <v>2810924</v>
      </c>
      <c r="I9" s="11">
        <f t="shared" si="2"/>
        <v>29438</v>
      </c>
      <c r="J9" s="12">
        <f t="shared" si="3"/>
        <v>1.056414089</v>
      </c>
      <c r="L9" s="11">
        <f t="shared" si="4"/>
        <v>55587</v>
      </c>
      <c r="M9" s="9">
        <f t="shared" si="5"/>
        <v>1.030265726</v>
      </c>
    </row>
    <row r="10">
      <c r="A10" s="5">
        <v>2008.0</v>
      </c>
      <c r="B10" s="6">
        <v>616066.0</v>
      </c>
      <c r="C10" s="6">
        <v>1895637.0</v>
      </c>
      <c r="D10" s="6">
        <v>161889.0</v>
      </c>
      <c r="E10" s="6">
        <v>252757.0</v>
      </c>
      <c r="F10" s="6">
        <v>142437.0</v>
      </c>
      <c r="G10" s="6">
        <f t="shared" si="1"/>
        <v>3068786</v>
      </c>
      <c r="I10" s="11">
        <f t="shared" si="2"/>
        <v>64808</v>
      </c>
      <c r="J10" s="12">
        <f t="shared" si="3"/>
        <v>1.117563827</v>
      </c>
      <c r="L10" s="11">
        <f t="shared" si="4"/>
        <v>165307</v>
      </c>
      <c r="M10" s="9">
        <f t="shared" si="5"/>
        <v>1.087361452</v>
      </c>
    </row>
    <row r="11">
      <c r="A11" s="7">
        <v>2009.0</v>
      </c>
      <c r="B11" s="8">
        <v>661012.0</v>
      </c>
      <c r="C11" s="8">
        <v>2155793.0</v>
      </c>
      <c r="D11" s="8">
        <v>443828.0</v>
      </c>
      <c r="E11" s="8">
        <v>186902.0</v>
      </c>
      <c r="F11" s="8">
        <v>162781.0</v>
      </c>
      <c r="G11" s="8">
        <f t="shared" si="1"/>
        <v>3610316</v>
      </c>
      <c r="H11" s="9"/>
      <c r="I11" s="10">
        <f t="shared" si="2"/>
        <v>44946</v>
      </c>
      <c r="J11" s="9">
        <f t="shared" si="3"/>
        <v>1.072956469</v>
      </c>
      <c r="K11" s="9"/>
      <c r="L11" s="10">
        <f t="shared" si="4"/>
        <v>542095</v>
      </c>
      <c r="M11" s="9">
        <f t="shared" si="5"/>
        <v>1.263469332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2010.0</v>
      </c>
      <c r="B12" s="6">
        <v>693485.0</v>
      </c>
      <c r="C12" s="6">
        <v>2386633.0</v>
      </c>
      <c r="D12" s="6">
        <v>88835.0</v>
      </c>
      <c r="E12" s="6">
        <v>196194.0</v>
      </c>
      <c r="F12" s="6">
        <v>174048.0</v>
      </c>
      <c r="G12" s="6">
        <f t="shared" si="1"/>
        <v>3539195</v>
      </c>
      <c r="I12" s="11">
        <f t="shared" si="2"/>
        <v>32473</v>
      </c>
      <c r="J12" s="12">
        <f t="shared" si="3"/>
        <v>1.049126188</v>
      </c>
      <c r="L12" s="11">
        <f t="shared" si="4"/>
        <v>-124153</v>
      </c>
      <c r="M12" s="9">
        <f t="shared" si="5"/>
        <v>0.9522418845</v>
      </c>
    </row>
    <row r="13">
      <c r="A13" s="5">
        <v>2011.0</v>
      </c>
      <c r="B13" s="6">
        <v>705554.0</v>
      </c>
      <c r="C13" s="6">
        <v>2414739.0</v>
      </c>
      <c r="D13" s="6">
        <v>161932.0</v>
      </c>
      <c r="E13" s="6">
        <v>229962.0</v>
      </c>
      <c r="F13" s="6">
        <v>179345.0</v>
      </c>
      <c r="G13" s="6">
        <f t="shared" si="1"/>
        <v>3691532</v>
      </c>
      <c r="I13" s="11">
        <f t="shared" si="2"/>
        <v>12069</v>
      </c>
      <c r="J13" s="12">
        <f t="shared" si="3"/>
        <v>1.017403405</v>
      </c>
      <c r="L13" s="11">
        <f t="shared" si="4"/>
        <v>101203</v>
      </c>
      <c r="M13" s="9">
        <f t="shared" si="5"/>
        <v>1.040882371</v>
      </c>
    </row>
    <row r="14">
      <c r="A14" s="5">
        <v>2012.0</v>
      </c>
      <c r="B14" s="6">
        <v>677852.0</v>
      </c>
      <c r="C14" s="6">
        <v>2348587.0</v>
      </c>
      <c r="D14" s="6">
        <v>215287.0</v>
      </c>
      <c r="E14" s="6">
        <v>220408.0</v>
      </c>
      <c r="F14" s="6">
        <v>167965.0</v>
      </c>
      <c r="G14" s="6">
        <f t="shared" si="1"/>
        <v>3630099</v>
      </c>
      <c r="I14" s="11">
        <f t="shared" si="2"/>
        <v>-27702</v>
      </c>
      <c r="J14" s="12">
        <f t="shared" si="3"/>
        <v>0.9607372363</v>
      </c>
      <c r="L14" s="11">
        <f t="shared" si="4"/>
        <v>-12797</v>
      </c>
      <c r="M14" s="9">
        <f t="shared" si="5"/>
        <v>0.9950335142</v>
      </c>
    </row>
    <row r="15">
      <c r="A15" s="5">
        <v>2013.0</v>
      </c>
      <c r="B15" s="6">
        <v>633446.0</v>
      </c>
      <c r="C15" s="6">
        <v>2417950.0</v>
      </c>
      <c r="D15" s="6">
        <v>89997.0</v>
      </c>
      <c r="E15" s="6">
        <v>220885.0</v>
      </c>
      <c r="F15" s="6">
        <v>185388.0</v>
      </c>
      <c r="G15" s="6">
        <f t="shared" si="1"/>
        <v>3547666</v>
      </c>
      <c r="I15" s="11">
        <f t="shared" si="2"/>
        <v>-44406</v>
      </c>
      <c r="J15" s="12">
        <f t="shared" si="3"/>
        <v>0.9344901247</v>
      </c>
      <c r="L15" s="11">
        <f t="shared" si="4"/>
        <v>-55927</v>
      </c>
      <c r="M15" s="9">
        <f t="shared" si="5"/>
        <v>0.9781865255</v>
      </c>
    </row>
    <row r="16">
      <c r="A16" s="5">
        <v>2014.0</v>
      </c>
      <c r="B16" s="6">
        <v>603457.0</v>
      </c>
      <c r="C16" s="6">
        <v>2525545.0</v>
      </c>
      <c r="D16" s="6">
        <v>59165.0</v>
      </c>
      <c r="E16" s="6">
        <v>228956.0</v>
      </c>
      <c r="F16" s="6">
        <v>177205.0</v>
      </c>
      <c r="G16" s="6">
        <f t="shared" si="1"/>
        <v>3594328</v>
      </c>
      <c r="I16" s="11">
        <f t="shared" si="2"/>
        <v>-29989</v>
      </c>
      <c r="J16" s="12">
        <f t="shared" si="3"/>
        <v>0.9526573694</v>
      </c>
      <c r="L16" s="11">
        <f t="shared" si="4"/>
        <v>76763</v>
      </c>
      <c r="M16" s="9">
        <f t="shared" si="5"/>
        <v>1.030607904</v>
      </c>
    </row>
    <row r="17">
      <c r="A17" s="5">
        <v>2015.0</v>
      </c>
      <c r="B17" s="6">
        <v>589659.0</v>
      </c>
      <c r="C17" s="6">
        <v>2706828.0</v>
      </c>
      <c r="D17" s="6">
        <v>115171.0</v>
      </c>
      <c r="E17" s="6">
        <v>223181.0</v>
      </c>
      <c r="F17" s="6">
        <v>172814.0</v>
      </c>
      <c r="G17" s="6">
        <f t="shared" si="1"/>
        <v>3807653</v>
      </c>
      <c r="I17" s="11">
        <f t="shared" si="2"/>
        <v>-13798</v>
      </c>
      <c r="J17" s="12">
        <f t="shared" si="3"/>
        <v>0.9771350734</v>
      </c>
      <c r="L17" s="11">
        <f t="shared" si="4"/>
        <v>237289</v>
      </c>
      <c r="M17" s="9">
        <f t="shared" si="5"/>
        <v>1.091804883</v>
      </c>
    </row>
    <row r="18">
      <c r="A18" s="5">
        <v>2016.0</v>
      </c>
      <c r="B18" s="6">
        <v>593372.0</v>
      </c>
      <c r="C18" s="6">
        <v>2820292.0</v>
      </c>
      <c r="D18" s="6">
        <v>121432.0</v>
      </c>
      <c r="E18" s="6">
        <v>240033.0</v>
      </c>
      <c r="F18" s="6">
        <v>172738.0</v>
      </c>
      <c r="G18" s="6">
        <f t="shared" si="1"/>
        <v>3947867</v>
      </c>
      <c r="I18" s="11">
        <f t="shared" si="2"/>
        <v>3713</v>
      </c>
      <c r="J18" s="12">
        <f t="shared" si="3"/>
        <v>1.00629686</v>
      </c>
      <c r="L18" s="11">
        <f t="shared" si="4"/>
        <v>119725</v>
      </c>
      <c r="M18" s="9">
        <f t="shared" si="5"/>
        <v>1.0424256</v>
      </c>
    </row>
    <row r="19">
      <c r="A19" s="5">
        <v>2017.0</v>
      </c>
      <c r="B19" s="6">
        <v>598722.0</v>
      </c>
      <c r="C19" s="6">
        <v>2899317.0</v>
      </c>
      <c r="D19" s="6">
        <v>133526.0</v>
      </c>
      <c r="E19" s="6">
        <v>262551.0</v>
      </c>
      <c r="F19" s="6">
        <v>177340.0</v>
      </c>
      <c r="G19" s="6">
        <f t="shared" si="1"/>
        <v>4071456</v>
      </c>
      <c r="I19" s="11">
        <f t="shared" si="2"/>
        <v>5350</v>
      </c>
      <c r="J19" s="12">
        <f t="shared" si="3"/>
        <v>1.009016266</v>
      </c>
      <c r="L19" s="11">
        <f t="shared" si="4"/>
        <v>91119</v>
      </c>
      <c r="M19" s="9">
        <f t="shared" si="5"/>
        <v>1.030974694</v>
      </c>
    </row>
    <row r="20">
      <c r="A20" s="5">
        <v>2018.0</v>
      </c>
      <c r="B20" s="6">
        <v>631130.0</v>
      </c>
      <c r="C20" s="6">
        <v>2897403.0</v>
      </c>
      <c r="D20" s="6">
        <v>166783.0</v>
      </c>
      <c r="E20" s="6">
        <v>324975.0</v>
      </c>
      <c r="F20" s="6">
        <v>186622.0</v>
      </c>
      <c r="G20" s="6">
        <f t="shared" si="1"/>
        <v>4206913</v>
      </c>
      <c r="I20" s="11">
        <f t="shared" si="2"/>
        <v>32408</v>
      </c>
      <c r="J20" s="12">
        <f t="shared" si="3"/>
        <v>1.054128627</v>
      </c>
      <c r="L20" s="11">
        <f t="shared" si="4"/>
        <v>31343</v>
      </c>
      <c r="M20" s="9">
        <f t="shared" si="5"/>
        <v>1.010334528</v>
      </c>
    </row>
    <row r="21">
      <c r="A21" s="5">
        <v>2019.0</v>
      </c>
      <c r="B21" s="6">
        <v>686003.0</v>
      </c>
      <c r="C21" s="6">
        <v>3131551.0</v>
      </c>
      <c r="D21" s="6">
        <v>139710.0</v>
      </c>
      <c r="E21" s="6">
        <v>375158.0</v>
      </c>
      <c r="F21" s="6">
        <v>212726.0</v>
      </c>
      <c r="G21" s="6">
        <f t="shared" si="1"/>
        <v>4545148</v>
      </c>
      <c r="I21" s="11">
        <f t="shared" si="2"/>
        <v>54873</v>
      </c>
      <c r="J21" s="12">
        <f t="shared" si="3"/>
        <v>1.086944053</v>
      </c>
      <c r="L21" s="11">
        <f t="shared" si="4"/>
        <v>207075</v>
      </c>
      <c r="M21" s="9">
        <f t="shared" si="5"/>
        <v>1.067579122</v>
      </c>
    </row>
    <row r="22">
      <c r="A22" s="7">
        <v>2020.0</v>
      </c>
      <c r="B22" s="8">
        <v>724645.0</v>
      </c>
      <c r="C22" s="8">
        <v>4339671.0</v>
      </c>
      <c r="D22" s="8">
        <v>845901.0</v>
      </c>
      <c r="E22" s="8">
        <v>345470.0</v>
      </c>
      <c r="F22" s="8">
        <v>401071.0</v>
      </c>
      <c r="G22" s="8">
        <f t="shared" si="1"/>
        <v>6656758</v>
      </c>
      <c r="H22" s="9"/>
      <c r="I22" s="10">
        <f t="shared" si="2"/>
        <v>38642</v>
      </c>
      <c r="J22" s="9">
        <f t="shared" si="3"/>
        <v>1.0563292</v>
      </c>
      <c r="K22" s="9"/>
      <c r="L22" s="10">
        <f t="shared" si="4"/>
        <v>1914311</v>
      </c>
      <c r="M22" s="9">
        <f t="shared" si="5"/>
        <v>1.585190543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7">
      <c r="I27" s="11">
        <f>MAX(I3:I22)</f>
        <v>64808</v>
      </c>
    </row>
    <row r="28">
      <c r="J28" s="12">
        <f>(J5+J3)/2</f>
        <v>1.098364553</v>
      </c>
      <c r="M28" s="12">
        <f>(M3+M11+M22)/3</f>
        <v>1.30828477</v>
      </c>
    </row>
  </sheetData>
  <drawing r:id="rId1"/>
</worksheet>
</file>