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w\2nd year\Data Science with R\CW\Day 6\"/>
    </mc:Choice>
  </mc:AlternateContent>
  <xr:revisionPtr revIDLastSave="0" documentId="13_ncr:1_{97845DB5-AEEB-45D6-8AD3-78A73AF9F7F0}" xr6:coauthVersionLast="45" xr6:coauthVersionMax="45" xr10:uidLastSave="{00000000-0000-0000-0000-000000000000}"/>
  <bookViews>
    <workbookView xWindow="-108" yWindow="-108" windowWidth="23256" windowHeight="12576" activeTab="1" xr2:uid="{EADC54F0-A26D-47E0-B37C-FABA99AC89C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2" l="1"/>
  <c r="K25" i="2"/>
  <c r="G16" i="2"/>
  <c r="L2" i="2" l="1"/>
  <c r="G18" i="1" l="1"/>
  <c r="G16" i="1"/>
  <c r="F16" i="1"/>
  <c r="F15" i="1"/>
  <c r="G5" i="1"/>
  <c r="G6" i="1"/>
  <c r="G7" i="1"/>
  <c r="G8" i="1"/>
  <c r="G9" i="1"/>
  <c r="G10" i="1"/>
  <c r="G11" i="1"/>
  <c r="G12" i="1"/>
  <c r="G13" i="1"/>
  <c r="G14" i="1"/>
  <c r="G4" i="1"/>
  <c r="F5" i="1"/>
  <c r="F6" i="1"/>
  <c r="F7" i="1"/>
  <c r="F8" i="1"/>
  <c r="F9" i="1"/>
  <c r="F10" i="1"/>
  <c r="F11" i="1"/>
  <c r="F12" i="1"/>
  <c r="F13" i="1"/>
  <c r="F14" i="1"/>
  <c r="F4" i="1"/>
  <c r="D15" i="1"/>
  <c r="C15" i="1"/>
  <c r="G15" i="1" l="1"/>
  <c r="G19" i="1"/>
  <c r="G19" i="2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H4" i="2"/>
  <c r="H5" i="2"/>
  <c r="H6" i="2"/>
  <c r="H7" i="2"/>
  <c r="H8" i="2"/>
  <c r="H9" i="2"/>
  <c r="H3" i="2"/>
  <c r="F4" i="2"/>
  <c r="F5" i="2"/>
  <c r="F6" i="2"/>
  <c r="F7" i="2"/>
  <c r="F8" i="2"/>
  <c r="F9" i="2"/>
  <c r="F3" i="2"/>
  <c r="D4" i="2"/>
  <c r="D5" i="2"/>
  <c r="D6" i="2"/>
  <c r="D7" i="2"/>
  <c r="D8" i="2"/>
  <c r="D9" i="2"/>
  <c r="D3" i="2"/>
  <c r="G12" i="2"/>
  <c r="E12" i="2"/>
  <c r="C12" i="2"/>
  <c r="G11" i="2"/>
  <c r="E11" i="2"/>
  <c r="C11" i="2"/>
  <c r="F11" i="2" l="1"/>
  <c r="L24" i="2"/>
  <c r="D11" i="2"/>
  <c r="H11" i="2"/>
  <c r="E22" i="1"/>
  <c r="D18" i="1"/>
  <c r="C18" i="1"/>
  <c r="D17" i="1"/>
  <c r="C17" i="1"/>
  <c r="D16" i="1"/>
  <c r="C16" i="1"/>
  <c r="G17" i="2" l="1"/>
  <c r="E24" i="2" s="1"/>
  <c r="E23" i="2" l="1"/>
  <c r="F23" i="2" s="1"/>
</calcChain>
</file>

<file path=xl/sharedStrings.xml><?xml version="1.0" encoding="utf-8"?>
<sst xmlns="http://schemas.openxmlformats.org/spreadsheetml/2006/main" count="36" uniqueCount="28">
  <si>
    <t>subject</t>
  </si>
  <si>
    <t>score 1</t>
  </si>
  <si>
    <t>score 2</t>
  </si>
  <si>
    <t>A</t>
  </si>
  <si>
    <t>B</t>
  </si>
  <si>
    <t>C</t>
  </si>
  <si>
    <t>colomn</t>
  </si>
  <si>
    <t>Mean</t>
  </si>
  <si>
    <t>Std</t>
  </si>
  <si>
    <t>Var</t>
  </si>
  <si>
    <t>Count</t>
  </si>
  <si>
    <t>T Test</t>
  </si>
  <si>
    <t>Sum</t>
  </si>
  <si>
    <t>Total Square</t>
  </si>
  <si>
    <t>ssw</t>
  </si>
  <si>
    <t>ssb</t>
  </si>
  <si>
    <t>DF(sample)</t>
  </si>
  <si>
    <t>DF(elements)</t>
  </si>
  <si>
    <t>Final Calc</t>
  </si>
  <si>
    <t>df</t>
  </si>
  <si>
    <t>WRT T Table</t>
  </si>
  <si>
    <t>Therefore, Null hypothesis is rejected</t>
  </si>
  <si>
    <t>(2.086 close to 1.9)</t>
  </si>
  <si>
    <t>F calculated = 0.082</t>
  </si>
  <si>
    <t>F (2,18) = 3.56</t>
  </si>
  <si>
    <t>F calculated &lt; F(2,18)</t>
  </si>
  <si>
    <t>Between groups</t>
  </si>
  <si>
    <t>Within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</si>
</sst>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D5EB1-CBD2-4219-A3E8-A876B71C3E9C}">
  <dimension ref="B3:I22"/>
  <sheetViews>
    <sheetView workbookViewId="0">
      <selection activeCell="K23" sqref="K23"/>
    </sheetView>
  </sheetViews>
  <sheetFormatPr defaultRowHeight="14.4" x14ac:dyDescent="0.3"/>
  <sheetData>
    <row r="3" spans="2:7" x14ac:dyDescent="0.3">
      <c r="B3" t="s">
        <v>0</v>
      </c>
      <c r="C3" t="s">
        <v>1</v>
      </c>
      <c r="D3" t="s">
        <v>2</v>
      </c>
    </row>
    <row r="4" spans="2:7" x14ac:dyDescent="0.3">
      <c r="B4">
        <v>1</v>
      </c>
      <c r="C4">
        <v>3</v>
      </c>
      <c r="D4">
        <v>20</v>
      </c>
      <c r="F4">
        <f>ROUND((C4-15.181)^2,3)</f>
        <v>148.37700000000001</v>
      </c>
      <c r="G4">
        <f>ROUND((D4-21.818)^2,3)</f>
        <v>3.3050000000000002</v>
      </c>
    </row>
    <row r="5" spans="2:7" x14ac:dyDescent="0.3">
      <c r="B5">
        <v>2</v>
      </c>
      <c r="C5">
        <v>3</v>
      </c>
      <c r="D5">
        <v>13</v>
      </c>
      <c r="F5">
        <f t="shared" ref="F5:F14" si="0">ROUND((C5-15.181)^2,3)</f>
        <v>148.37700000000001</v>
      </c>
      <c r="G5">
        <f t="shared" ref="G5:G14" si="1">ROUND((D5-21.818)^2,3)</f>
        <v>77.757000000000005</v>
      </c>
    </row>
    <row r="6" spans="2:7" x14ac:dyDescent="0.3">
      <c r="B6">
        <v>3</v>
      </c>
      <c r="C6">
        <v>3</v>
      </c>
      <c r="D6">
        <v>13</v>
      </c>
      <c r="F6">
        <f t="shared" si="0"/>
        <v>148.37700000000001</v>
      </c>
      <c r="G6">
        <f t="shared" si="1"/>
        <v>77.757000000000005</v>
      </c>
    </row>
    <row r="7" spans="2:7" x14ac:dyDescent="0.3">
      <c r="B7">
        <v>4</v>
      </c>
      <c r="C7">
        <v>12</v>
      </c>
      <c r="D7">
        <v>20</v>
      </c>
      <c r="F7">
        <f t="shared" si="0"/>
        <v>10.119</v>
      </c>
      <c r="G7">
        <f t="shared" si="1"/>
        <v>3.3050000000000002</v>
      </c>
    </row>
    <row r="8" spans="2:7" x14ac:dyDescent="0.3">
      <c r="B8">
        <v>5</v>
      </c>
      <c r="C8">
        <v>15</v>
      </c>
      <c r="D8">
        <v>29</v>
      </c>
      <c r="F8">
        <f t="shared" si="0"/>
        <v>3.3000000000000002E-2</v>
      </c>
      <c r="G8">
        <f t="shared" si="1"/>
        <v>51.581000000000003</v>
      </c>
    </row>
    <row r="9" spans="2:7" x14ac:dyDescent="0.3">
      <c r="B9">
        <v>6</v>
      </c>
      <c r="C9">
        <v>16</v>
      </c>
      <c r="D9">
        <v>32</v>
      </c>
      <c r="F9">
        <f t="shared" si="0"/>
        <v>0.67100000000000004</v>
      </c>
      <c r="G9">
        <f t="shared" si="1"/>
        <v>103.673</v>
      </c>
    </row>
    <row r="10" spans="2:7" x14ac:dyDescent="0.3">
      <c r="B10">
        <v>7</v>
      </c>
      <c r="C10">
        <v>17</v>
      </c>
      <c r="D10">
        <v>23</v>
      </c>
      <c r="F10">
        <f t="shared" si="0"/>
        <v>3.3090000000000002</v>
      </c>
      <c r="G10">
        <f t="shared" si="1"/>
        <v>1.397</v>
      </c>
    </row>
    <row r="11" spans="2:7" x14ac:dyDescent="0.3">
      <c r="B11">
        <v>8</v>
      </c>
      <c r="C11">
        <v>19</v>
      </c>
      <c r="D11">
        <v>20</v>
      </c>
      <c r="F11">
        <f t="shared" si="0"/>
        <v>14.585000000000001</v>
      </c>
      <c r="G11">
        <f t="shared" si="1"/>
        <v>3.3050000000000002</v>
      </c>
    </row>
    <row r="12" spans="2:7" x14ac:dyDescent="0.3">
      <c r="B12">
        <v>9</v>
      </c>
      <c r="C12">
        <v>23</v>
      </c>
      <c r="D12">
        <v>25</v>
      </c>
      <c r="F12">
        <f t="shared" si="0"/>
        <v>61.137</v>
      </c>
      <c r="G12">
        <f t="shared" si="1"/>
        <v>10.125</v>
      </c>
    </row>
    <row r="13" spans="2:7" x14ac:dyDescent="0.3">
      <c r="B13">
        <v>10</v>
      </c>
      <c r="C13">
        <v>24</v>
      </c>
      <c r="D13">
        <v>15</v>
      </c>
      <c r="F13">
        <f t="shared" si="0"/>
        <v>77.775000000000006</v>
      </c>
      <c r="G13">
        <f t="shared" si="1"/>
        <v>46.484999999999999</v>
      </c>
    </row>
    <row r="14" spans="2:7" x14ac:dyDescent="0.3">
      <c r="B14">
        <v>11</v>
      </c>
      <c r="C14">
        <v>32</v>
      </c>
      <c r="D14">
        <v>30</v>
      </c>
      <c r="F14">
        <f t="shared" si="0"/>
        <v>282.87900000000002</v>
      </c>
      <c r="G14">
        <f t="shared" si="1"/>
        <v>66.944999999999993</v>
      </c>
    </row>
    <row r="15" spans="2:7" x14ac:dyDescent="0.3">
      <c r="B15" t="s">
        <v>12</v>
      </c>
      <c r="C15">
        <f>SUM(C4:C14)</f>
        <v>167</v>
      </c>
      <c r="D15">
        <f>SUM(D4:D14)</f>
        <v>240</v>
      </c>
      <c r="F15">
        <f>SUM(F4:F14)</f>
        <v>895.63900000000001</v>
      </c>
      <c r="G15">
        <f>SUM(G4:G14)</f>
        <v>445.63500000000005</v>
      </c>
    </row>
    <row r="16" spans="2:7" x14ac:dyDescent="0.3">
      <c r="B16" t="s">
        <v>7</v>
      </c>
      <c r="C16">
        <f>AVERAGE(C4:C14)</f>
        <v>15.181818181818182</v>
      </c>
      <c r="D16">
        <f>AVERAGE(D4:D14)</f>
        <v>21.818181818181817</v>
      </c>
      <c r="F16">
        <f>ROUND(F15/10,3)</f>
        <v>89.563999999999993</v>
      </c>
      <c r="G16">
        <f>ROUND(G15/10,3)</f>
        <v>44.564</v>
      </c>
    </row>
    <row r="17" spans="2:9" x14ac:dyDescent="0.3">
      <c r="B17" t="s">
        <v>8</v>
      </c>
      <c r="C17">
        <f>STDEV(C4:C14)</f>
        <v>9.4638066529085609</v>
      </c>
      <c r="D17">
        <f>STDEV(D4:D14)</f>
        <v>6.6756000751719986</v>
      </c>
      <c r="H17" s="3" t="s">
        <v>20</v>
      </c>
      <c r="I17" s="3"/>
    </row>
    <row r="18" spans="2:9" x14ac:dyDescent="0.3">
      <c r="B18" t="s">
        <v>9</v>
      </c>
      <c r="C18">
        <f>VAR(C4:C14)</f>
        <v>89.563636363636348</v>
      </c>
      <c r="D18">
        <f>VAR(D4:D14)</f>
        <v>44.563636363636398</v>
      </c>
      <c r="F18" t="s">
        <v>11</v>
      </c>
      <c r="G18">
        <f>ABS((C16-D16)/(POWER((C18/C19)+(D18/D19),1/2)))</f>
        <v>1.9005004228159197</v>
      </c>
      <c r="H18">
        <v>0.05</v>
      </c>
      <c r="I18">
        <v>2.5000000000000001E-2</v>
      </c>
    </row>
    <row r="19" spans="2:9" x14ac:dyDescent="0.3">
      <c r="B19" t="s">
        <v>10</v>
      </c>
      <c r="C19">
        <v>11</v>
      </c>
      <c r="D19">
        <v>11</v>
      </c>
      <c r="F19" t="s">
        <v>19</v>
      </c>
      <c r="G19">
        <f>C19+D19-2</f>
        <v>20</v>
      </c>
      <c r="H19">
        <v>1.7250000000000001</v>
      </c>
      <c r="I19">
        <v>2.0859999999999999</v>
      </c>
    </row>
    <row r="20" spans="2:9" x14ac:dyDescent="0.3">
      <c r="H20" s="3" t="s">
        <v>22</v>
      </c>
      <c r="I20" s="3"/>
    </row>
    <row r="22" spans="2:9" x14ac:dyDescent="0.3">
      <c r="C22" s="3" t="s">
        <v>11</v>
      </c>
      <c r="D22" s="3"/>
      <c r="E22">
        <f>TTEST(C4:C14,D4:D14,2,2)</f>
        <v>7.1879405863049112E-2</v>
      </c>
      <c r="F22" s="3" t="s">
        <v>21</v>
      </c>
      <c r="G22" s="3"/>
      <c r="H22" s="3"/>
      <c r="I22" s="3"/>
    </row>
  </sheetData>
  <mergeCells count="4">
    <mergeCell ref="C22:D22"/>
    <mergeCell ref="H17:I17"/>
    <mergeCell ref="H20:I20"/>
    <mergeCell ref="F22:I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2C0C7-0CF1-4AC6-8CD1-141D6EF5E1A8}">
  <dimension ref="B2:L25"/>
  <sheetViews>
    <sheetView tabSelected="1" workbookViewId="0">
      <selection activeCell="E23" sqref="E23"/>
    </sheetView>
  </sheetViews>
  <sheetFormatPr defaultRowHeight="14.4" x14ac:dyDescent="0.3"/>
  <sheetData>
    <row r="2" spans="2:12" x14ac:dyDescent="0.3">
      <c r="B2" t="s">
        <v>6</v>
      </c>
      <c r="C2" t="s">
        <v>3</v>
      </c>
      <c r="E2" t="s">
        <v>4</v>
      </c>
      <c r="G2" t="s">
        <v>5</v>
      </c>
      <c r="K2">
        <v>0</v>
      </c>
      <c r="L2">
        <f>(K2-6.095)^2</f>
        <v>37.149024999999995</v>
      </c>
    </row>
    <row r="3" spans="2:12" x14ac:dyDescent="0.3">
      <c r="C3">
        <v>0</v>
      </c>
      <c r="D3">
        <f>(C3-5.714)^2</f>
        <v>32.649796000000002</v>
      </c>
      <c r="E3">
        <v>1</v>
      </c>
      <c r="F3">
        <f>(E3-6.571)^2</f>
        <v>31.036040999999997</v>
      </c>
      <c r="G3">
        <v>1</v>
      </c>
      <c r="H3">
        <f>(G3-6)^2</f>
        <v>25</v>
      </c>
      <c r="K3">
        <v>2</v>
      </c>
      <c r="L3">
        <f t="shared" ref="L3:L22" si="0">(K3-6.095)^2</f>
        <v>16.769024999999999</v>
      </c>
    </row>
    <row r="4" spans="2:12" x14ac:dyDescent="0.3">
      <c r="C4">
        <v>2</v>
      </c>
      <c r="D4">
        <f t="shared" ref="D4:D9" si="1">(C4-5.714)^2</f>
        <v>13.793796000000004</v>
      </c>
      <c r="E4">
        <v>2</v>
      </c>
      <c r="F4">
        <f t="shared" ref="F4:F9" si="2">(E4-6.571)^2</f>
        <v>20.894040999999998</v>
      </c>
      <c r="G4">
        <v>4</v>
      </c>
      <c r="H4">
        <f t="shared" ref="H4:H9" si="3">(G4-6)^2</f>
        <v>4</v>
      </c>
      <c r="K4">
        <v>3</v>
      </c>
      <c r="L4">
        <f t="shared" si="0"/>
        <v>9.5790249999999979</v>
      </c>
    </row>
    <row r="5" spans="2:12" x14ac:dyDescent="0.3">
      <c r="C5">
        <v>3</v>
      </c>
      <c r="D5">
        <f t="shared" si="1"/>
        <v>7.3657960000000022</v>
      </c>
      <c r="E5">
        <v>3</v>
      </c>
      <c r="F5">
        <f t="shared" si="2"/>
        <v>12.752040999999998</v>
      </c>
      <c r="G5">
        <v>5</v>
      </c>
      <c r="H5">
        <f t="shared" si="3"/>
        <v>1</v>
      </c>
      <c r="K5">
        <v>5</v>
      </c>
      <c r="L5">
        <f t="shared" si="0"/>
        <v>1.1990249999999996</v>
      </c>
    </row>
    <row r="6" spans="2:12" x14ac:dyDescent="0.3">
      <c r="C6">
        <v>5</v>
      </c>
      <c r="D6">
        <f t="shared" si="1"/>
        <v>0.50979600000000058</v>
      </c>
      <c r="E6">
        <v>9</v>
      </c>
      <c r="F6">
        <f t="shared" si="2"/>
        <v>5.9000410000000016</v>
      </c>
      <c r="G6">
        <v>5</v>
      </c>
      <c r="H6">
        <f t="shared" si="3"/>
        <v>1</v>
      </c>
      <c r="K6">
        <v>8</v>
      </c>
      <c r="L6">
        <f t="shared" si="0"/>
        <v>3.6290250000000008</v>
      </c>
    </row>
    <row r="7" spans="2:12" x14ac:dyDescent="0.3">
      <c r="C7">
        <v>8</v>
      </c>
      <c r="D7">
        <f t="shared" si="1"/>
        <v>5.2257959999999981</v>
      </c>
      <c r="E7">
        <v>10</v>
      </c>
      <c r="F7">
        <f t="shared" si="2"/>
        <v>11.758041000000002</v>
      </c>
      <c r="G7">
        <v>8</v>
      </c>
      <c r="H7">
        <f t="shared" si="3"/>
        <v>4</v>
      </c>
      <c r="K7">
        <v>10</v>
      </c>
      <c r="L7">
        <f t="shared" si="0"/>
        <v>15.249025000000001</v>
      </c>
    </row>
    <row r="8" spans="2:12" x14ac:dyDescent="0.3">
      <c r="C8">
        <v>10</v>
      </c>
      <c r="D8">
        <f t="shared" si="1"/>
        <v>18.369795999999997</v>
      </c>
      <c r="E8">
        <v>10</v>
      </c>
      <c r="F8">
        <f t="shared" si="2"/>
        <v>11.758041000000002</v>
      </c>
      <c r="G8">
        <v>9</v>
      </c>
      <c r="H8">
        <f t="shared" si="3"/>
        <v>9</v>
      </c>
      <c r="K8">
        <v>12</v>
      </c>
      <c r="L8">
        <f t="shared" si="0"/>
        <v>34.869025000000001</v>
      </c>
    </row>
    <row r="9" spans="2:12" x14ac:dyDescent="0.3">
      <c r="C9">
        <v>12</v>
      </c>
      <c r="D9">
        <f t="shared" si="1"/>
        <v>39.513795999999992</v>
      </c>
      <c r="E9">
        <v>11</v>
      </c>
      <c r="F9">
        <f t="shared" si="2"/>
        <v>19.616041000000003</v>
      </c>
      <c r="G9">
        <v>10</v>
      </c>
      <c r="H9">
        <f t="shared" si="3"/>
        <v>16</v>
      </c>
      <c r="K9">
        <v>1</v>
      </c>
      <c r="L9">
        <f t="shared" si="0"/>
        <v>25.959024999999997</v>
      </c>
    </row>
    <row r="10" spans="2:12" x14ac:dyDescent="0.3">
      <c r="K10">
        <v>2</v>
      </c>
      <c r="L10">
        <f t="shared" si="0"/>
        <v>16.769024999999999</v>
      </c>
    </row>
    <row r="11" spans="2:12" x14ac:dyDescent="0.3">
      <c r="B11" t="s">
        <v>12</v>
      </c>
      <c r="C11">
        <f t="shared" ref="C11:H11" si="4">SUM(C3:C9)</f>
        <v>40</v>
      </c>
      <c r="D11">
        <f t="shared" si="4"/>
        <v>117.428572</v>
      </c>
      <c r="E11">
        <f t="shared" si="4"/>
        <v>46</v>
      </c>
      <c r="F11">
        <f t="shared" si="4"/>
        <v>113.71428700000001</v>
      </c>
      <c r="G11">
        <f t="shared" si="4"/>
        <v>42</v>
      </c>
      <c r="H11">
        <f t="shared" si="4"/>
        <v>60</v>
      </c>
      <c r="K11">
        <v>3</v>
      </c>
      <c r="L11">
        <f t="shared" si="0"/>
        <v>9.5790249999999979</v>
      </c>
    </row>
    <row r="12" spans="2:12" x14ac:dyDescent="0.3">
      <c r="B12" t="s">
        <v>7</v>
      </c>
      <c r="C12">
        <f>AVERAGE(C3:C9)</f>
        <v>5.7142857142857144</v>
      </c>
      <c r="E12">
        <f>AVERAGE(E3:E9)</f>
        <v>6.5714285714285712</v>
      </c>
      <c r="G12">
        <f>AVERAGE(G3:G9)</f>
        <v>6</v>
      </c>
      <c r="K12">
        <v>9</v>
      </c>
      <c r="L12">
        <f t="shared" si="0"/>
        <v>8.4390250000000009</v>
      </c>
    </row>
    <row r="13" spans="2:12" x14ac:dyDescent="0.3">
      <c r="B13" t="s">
        <v>10</v>
      </c>
      <c r="C13">
        <v>7</v>
      </c>
      <c r="E13">
        <v>7</v>
      </c>
      <c r="G13">
        <v>7</v>
      </c>
      <c r="K13">
        <v>10</v>
      </c>
      <c r="L13">
        <f t="shared" si="0"/>
        <v>15.249025000000001</v>
      </c>
    </row>
    <row r="14" spans="2:12" x14ac:dyDescent="0.3">
      <c r="K14">
        <v>10</v>
      </c>
      <c r="L14">
        <f t="shared" si="0"/>
        <v>15.249025000000001</v>
      </c>
    </row>
    <row r="15" spans="2:12" x14ac:dyDescent="0.3">
      <c r="E15" s="4" t="s">
        <v>13</v>
      </c>
      <c r="F15" s="4"/>
      <c r="G15" s="1">
        <v>293.80952500000006</v>
      </c>
      <c r="K15">
        <v>11</v>
      </c>
      <c r="L15">
        <f t="shared" si="0"/>
        <v>24.059025000000002</v>
      </c>
    </row>
    <row r="16" spans="2:12" x14ac:dyDescent="0.3">
      <c r="C16" s="3" t="s">
        <v>27</v>
      </c>
      <c r="D16" s="3"/>
      <c r="E16" s="4" t="s">
        <v>14</v>
      </c>
      <c r="F16" s="4"/>
      <c r="G16" s="1">
        <f>D11+F11+H11</f>
        <v>291.14285900000004</v>
      </c>
      <c r="K16">
        <v>1</v>
      </c>
      <c r="L16">
        <f t="shared" si="0"/>
        <v>25.959024999999997</v>
      </c>
    </row>
    <row r="17" spans="3:12" x14ac:dyDescent="0.3">
      <c r="C17" s="3" t="s">
        <v>26</v>
      </c>
      <c r="D17" s="3"/>
      <c r="E17" s="4" t="s">
        <v>15</v>
      </c>
      <c r="F17" s="4"/>
      <c r="G17" s="1">
        <f>G15-G16</f>
        <v>2.6666660000000206</v>
      </c>
      <c r="K17">
        <v>4</v>
      </c>
      <c r="L17">
        <f t="shared" si="0"/>
        <v>4.3890249999999993</v>
      </c>
    </row>
    <row r="18" spans="3:12" x14ac:dyDescent="0.3">
      <c r="E18" s="2"/>
      <c r="F18" s="2"/>
      <c r="G18" s="1"/>
      <c r="K18">
        <v>5</v>
      </c>
      <c r="L18">
        <f t="shared" si="0"/>
        <v>1.1990249999999996</v>
      </c>
    </row>
    <row r="19" spans="3:12" x14ac:dyDescent="0.3">
      <c r="E19" s="4" t="s">
        <v>16</v>
      </c>
      <c r="F19" s="4"/>
      <c r="G19" s="1">
        <f>2</f>
        <v>2</v>
      </c>
      <c r="K19">
        <v>5</v>
      </c>
      <c r="L19">
        <f t="shared" si="0"/>
        <v>1.1990249999999996</v>
      </c>
    </row>
    <row r="20" spans="3:12" x14ac:dyDescent="0.3">
      <c r="E20" s="4" t="s">
        <v>17</v>
      </c>
      <c r="F20" s="4"/>
      <c r="G20" s="1">
        <v>18</v>
      </c>
      <c r="K20">
        <v>8</v>
      </c>
      <c r="L20">
        <f t="shared" si="0"/>
        <v>3.6290250000000008</v>
      </c>
    </row>
    <row r="21" spans="3:12" x14ac:dyDescent="0.3">
      <c r="E21" s="2"/>
      <c r="F21" s="2"/>
      <c r="G21" s="1"/>
      <c r="K21">
        <v>9</v>
      </c>
      <c r="L21">
        <f t="shared" si="0"/>
        <v>8.4390250000000009</v>
      </c>
    </row>
    <row r="22" spans="3:12" x14ac:dyDescent="0.3">
      <c r="E22" s="4" t="s">
        <v>18</v>
      </c>
      <c r="F22" s="4"/>
      <c r="G22" s="1"/>
      <c r="K22">
        <v>10</v>
      </c>
      <c r="L22">
        <f t="shared" si="0"/>
        <v>15.249025000000001</v>
      </c>
    </row>
    <row r="23" spans="3:12" x14ac:dyDescent="0.3">
      <c r="C23" s="3" t="s">
        <v>27</v>
      </c>
      <c r="D23" s="3"/>
      <c r="E23" s="1">
        <f>G16/G20</f>
        <v>16.174603277777781</v>
      </c>
      <c r="F23">
        <f>E24/E23</f>
        <v>8.2433737452582284E-2</v>
      </c>
      <c r="G23" s="3" t="s">
        <v>23</v>
      </c>
      <c r="H23" s="3"/>
    </row>
    <row r="24" spans="3:12" x14ac:dyDescent="0.3">
      <c r="C24" s="3" t="s">
        <v>26</v>
      </c>
      <c r="D24" s="3"/>
      <c r="E24" s="1">
        <f>G17/G19</f>
        <v>1.3333330000000103</v>
      </c>
      <c r="G24" s="3" t="s">
        <v>24</v>
      </c>
      <c r="H24" s="3"/>
      <c r="J24" t="s">
        <v>12</v>
      </c>
      <c r="K24">
        <f>SUM(K2:K22)</f>
        <v>128</v>
      </c>
      <c r="L24">
        <f>SUM(L2:L22)</f>
        <v>293.80952500000006</v>
      </c>
    </row>
    <row r="25" spans="3:12" x14ac:dyDescent="0.3">
      <c r="E25" s="3" t="s">
        <v>25</v>
      </c>
      <c r="F25" s="3"/>
      <c r="G25" s="3"/>
      <c r="H25" s="3"/>
      <c r="J25" t="s">
        <v>7</v>
      </c>
      <c r="K25">
        <f>AVERAGE(K2:K22)</f>
        <v>6.0952380952380949</v>
      </c>
    </row>
  </sheetData>
  <mergeCells count="13">
    <mergeCell ref="C23:D23"/>
    <mergeCell ref="C24:D24"/>
    <mergeCell ref="C16:D16"/>
    <mergeCell ref="C17:D17"/>
    <mergeCell ref="G23:H23"/>
    <mergeCell ref="G24:H24"/>
    <mergeCell ref="E25:H25"/>
    <mergeCell ref="E15:F15"/>
    <mergeCell ref="E16:F16"/>
    <mergeCell ref="E17:F17"/>
    <mergeCell ref="E19:F19"/>
    <mergeCell ref="E20:F20"/>
    <mergeCell ref="E22:F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sivaramtvrblood@outlook.com</dc:creator>
  <cp:lastModifiedBy>Sivant M</cp:lastModifiedBy>
  <dcterms:created xsi:type="dcterms:W3CDTF">2020-11-07T09:27:41Z</dcterms:created>
  <dcterms:modified xsi:type="dcterms:W3CDTF">2020-11-09T03:27:26Z</dcterms:modified>
</cp:coreProperties>
</file>